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T:\25 2025年度 (R7)\01 分掌\005 総務広報部\R7年間予定\"/>
    </mc:Choice>
  </mc:AlternateContent>
  <xr:revisionPtr revIDLastSave="0" documentId="13_ncr:1_{79109BCE-D86E-4CC3-8E0B-1DFE30811A07}" xr6:coauthVersionLast="47" xr6:coauthVersionMax="47" xr10:uidLastSave="{00000000-0000-0000-0000-000000000000}"/>
  <bookViews>
    <workbookView xWindow="2070" yWindow="885" windowWidth="9930" windowHeight="10260" firstSheet="18" activeTab="22" xr2:uid="{00000000-000D-0000-FFFF-FFFF00000000}"/>
  </bookViews>
  <sheets>
    <sheet name="R７広報用" sheetId="33" r:id="rId1"/>
    <sheet name="R7原案" sheetId="3" r:id="rId2"/>
    <sheet name="４月" sheetId="6" r:id="rId3"/>
    <sheet name="４月FAX" sheetId="22" r:id="rId4"/>
    <sheet name="5月" sheetId="32" r:id="rId5"/>
    <sheet name="5月 FAX" sheetId="20" r:id="rId6"/>
    <sheet name="6月" sheetId="8" r:id="rId7"/>
    <sheet name="6月 FAX" sheetId="23" r:id="rId8"/>
    <sheet name="7月 " sheetId="34" r:id="rId9"/>
    <sheet name="7月 FAX" sheetId="21" r:id="rId10"/>
    <sheet name="8月" sheetId="10" r:id="rId11"/>
    <sheet name="8月 FAX" sheetId="35" r:id="rId12"/>
    <sheet name="9月" sheetId="11" r:id="rId13"/>
    <sheet name="9月 FAX" sheetId="25" r:id="rId14"/>
    <sheet name="10月" sheetId="12" r:id="rId15"/>
    <sheet name="10月 FAX" sheetId="26" r:id="rId16"/>
    <sheet name="11月" sheetId="13" r:id="rId17"/>
    <sheet name="11月 FAX" sheetId="27" r:id="rId18"/>
    <sheet name="12月" sheetId="14" r:id="rId19"/>
    <sheet name="12月 FAX" sheetId="28" r:id="rId20"/>
    <sheet name="1月" sheetId="15" r:id="rId21"/>
    <sheet name="1月 FAX" sheetId="29" r:id="rId22"/>
    <sheet name="2月" sheetId="16" r:id="rId23"/>
    <sheet name="2月 FAX" sheetId="30" r:id="rId24"/>
    <sheet name="3月" sheetId="17" r:id="rId25"/>
    <sheet name="3月 FAX" sheetId="31" r:id="rId26"/>
    <sheet name="R6 年間行事予定表" sheetId="4" r:id="rId27"/>
  </sheets>
  <definedNames>
    <definedName name="_xlnm.Print_Area" localSheetId="10">'8月'!$A$1:$I$19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29" l="1"/>
  <c r="G18" i="29"/>
  <c r="G17" i="29"/>
  <c r="C17" i="29"/>
  <c r="B17" i="29"/>
  <c r="G16" i="29"/>
  <c r="C16" i="29"/>
  <c r="B16" i="29"/>
  <c r="G15" i="29"/>
  <c r="C15" i="29"/>
  <c r="B15" i="29"/>
  <c r="G14" i="29"/>
  <c r="C14" i="29"/>
  <c r="B14" i="29"/>
  <c r="G13" i="29"/>
  <c r="C13" i="29"/>
  <c r="B13" i="29"/>
  <c r="H12" i="29"/>
  <c r="G12" i="29"/>
  <c r="C12" i="29"/>
  <c r="B12" i="29"/>
  <c r="H11" i="29"/>
  <c r="G11" i="29"/>
  <c r="C11" i="29"/>
  <c r="B11" i="29"/>
  <c r="H10" i="29"/>
  <c r="G10" i="29"/>
  <c r="C10" i="29"/>
  <c r="B10" i="29"/>
  <c r="H9" i="29"/>
  <c r="G9" i="29"/>
  <c r="B9" i="29"/>
  <c r="H8" i="29"/>
  <c r="G8" i="29"/>
  <c r="B8" i="29"/>
  <c r="H7" i="29"/>
  <c r="G7" i="29"/>
  <c r="C7" i="29"/>
  <c r="B7" i="29"/>
  <c r="H6" i="29"/>
  <c r="G6" i="29"/>
  <c r="C6" i="29"/>
  <c r="B6" i="29"/>
  <c r="H5" i="29"/>
  <c r="G5" i="29"/>
  <c r="C5" i="29"/>
  <c r="B5" i="29"/>
  <c r="H4" i="29"/>
  <c r="G4" i="29"/>
  <c r="C4" i="29"/>
  <c r="B4" i="29"/>
  <c r="G3" i="29"/>
  <c r="C3" i="29"/>
  <c r="B3" i="29"/>
  <c r="H18" i="28"/>
  <c r="G18" i="28"/>
  <c r="H17" i="28"/>
  <c r="G17" i="28"/>
  <c r="C17" i="28"/>
  <c r="B17" i="28"/>
  <c r="H16" i="28"/>
  <c r="G16" i="28"/>
  <c r="C16" i="28"/>
  <c r="B16" i="28"/>
  <c r="H15" i="28"/>
  <c r="G15" i="28"/>
  <c r="C15" i="28"/>
  <c r="B15" i="28"/>
  <c r="H14" i="28"/>
  <c r="G14" i="28"/>
  <c r="C14" i="28"/>
  <c r="B14" i="28"/>
  <c r="H13" i="28"/>
  <c r="G13" i="28"/>
  <c r="C13" i="28"/>
  <c r="B13" i="28"/>
  <c r="H12" i="28"/>
  <c r="G12" i="28"/>
  <c r="C12" i="28"/>
  <c r="B12" i="28"/>
  <c r="H11" i="28"/>
  <c r="G11" i="28"/>
  <c r="C11" i="28"/>
  <c r="B11" i="28"/>
  <c r="H10" i="28"/>
  <c r="G10" i="28"/>
  <c r="C10" i="28"/>
  <c r="B10" i="28"/>
  <c r="H9" i="28"/>
  <c r="G9" i="28"/>
  <c r="C9" i="28"/>
  <c r="B9" i="28"/>
  <c r="H8" i="28"/>
  <c r="G8" i="28"/>
  <c r="C8" i="28"/>
  <c r="B8" i="28"/>
  <c r="H7" i="28"/>
  <c r="G7" i="28"/>
  <c r="C7" i="28"/>
  <c r="B7" i="28"/>
  <c r="H6" i="28"/>
  <c r="G6" i="28"/>
  <c r="C6" i="28"/>
  <c r="B6" i="28"/>
  <c r="H5" i="28"/>
  <c r="G5" i="28"/>
  <c r="C5" i="28"/>
  <c r="B5" i="28"/>
  <c r="H4" i="28"/>
  <c r="G4" i="28"/>
  <c r="C4" i="28"/>
  <c r="B4" i="28"/>
  <c r="H3" i="28"/>
  <c r="G3" i="28"/>
  <c r="C3" i="28"/>
  <c r="B3" i="28"/>
  <c r="H5" i="14"/>
  <c r="H17" i="27"/>
  <c r="G17" i="27"/>
  <c r="C17" i="27"/>
  <c r="B17" i="27"/>
  <c r="H16" i="27"/>
  <c r="G16" i="27"/>
  <c r="C16" i="27"/>
  <c r="B16" i="27"/>
  <c r="H15" i="27"/>
  <c r="G15" i="27"/>
  <c r="C15" i="27"/>
  <c r="B15" i="27"/>
  <c r="H14" i="27"/>
  <c r="G14" i="27"/>
  <c r="C14" i="27"/>
  <c r="B14" i="27"/>
  <c r="H13" i="27"/>
  <c r="G13" i="27"/>
  <c r="C13" i="27"/>
  <c r="B13" i="27"/>
  <c r="H12" i="27"/>
  <c r="G12" i="27"/>
  <c r="C12" i="27"/>
  <c r="B12" i="27"/>
  <c r="H11" i="27"/>
  <c r="G11" i="27"/>
  <c r="C11" i="27"/>
  <c r="B11" i="27"/>
  <c r="H10" i="27"/>
  <c r="G10" i="27"/>
  <c r="C10" i="27"/>
  <c r="B10" i="27"/>
  <c r="H9" i="27"/>
  <c r="G9" i="27"/>
  <c r="C9" i="27"/>
  <c r="B9" i="27"/>
  <c r="H8" i="27"/>
  <c r="G8" i="27"/>
  <c r="C8" i="27"/>
  <c r="B8" i="27"/>
  <c r="H7" i="27"/>
  <c r="G7" i="27"/>
  <c r="C7" i="27"/>
  <c r="B7" i="27"/>
  <c r="H6" i="27"/>
  <c r="G6" i="27"/>
  <c r="C6" i="27"/>
  <c r="B6" i="27"/>
  <c r="H5" i="27"/>
  <c r="G5" i="27"/>
  <c r="C5" i="27"/>
  <c r="B5" i="27"/>
  <c r="H4" i="27"/>
  <c r="G4" i="27"/>
  <c r="C4" i="27"/>
  <c r="B4" i="27"/>
  <c r="H3" i="27"/>
  <c r="G3" i="27"/>
  <c r="C3" i="27"/>
  <c r="B3" i="27"/>
  <c r="G17" i="26"/>
  <c r="B17" i="26"/>
  <c r="G16" i="26"/>
  <c r="B16" i="26"/>
  <c r="G15" i="26"/>
  <c r="B15" i="26"/>
  <c r="G14" i="26"/>
  <c r="B14" i="26"/>
  <c r="G13" i="26"/>
  <c r="B13" i="26"/>
  <c r="G12" i="26"/>
  <c r="B12" i="26"/>
  <c r="G11" i="26"/>
  <c r="B11" i="26"/>
  <c r="G10" i="26"/>
  <c r="B10" i="26"/>
  <c r="G9" i="26"/>
  <c r="B9" i="26"/>
  <c r="G8" i="26"/>
  <c r="B8" i="26"/>
  <c r="G7" i="26"/>
  <c r="B7" i="26"/>
  <c r="G6" i="26"/>
  <c r="B6" i="26"/>
  <c r="G5" i="26"/>
  <c r="B5" i="26"/>
  <c r="G4" i="26"/>
  <c r="B4" i="26"/>
  <c r="G3" i="26"/>
  <c r="B3" i="26"/>
  <c r="H8" i="10"/>
  <c r="H18" i="34"/>
  <c r="G18" i="34"/>
  <c r="H17" i="34"/>
  <c r="G17" i="34"/>
  <c r="C17" i="34"/>
  <c r="B17" i="34"/>
  <c r="H16" i="34"/>
  <c r="G16" i="34"/>
  <c r="C16" i="34"/>
  <c r="B16" i="34"/>
  <c r="H15" i="34"/>
  <c r="G15" i="34"/>
  <c r="C15" i="34"/>
  <c r="B15" i="34"/>
  <c r="H14" i="34"/>
  <c r="G14" i="34"/>
  <c r="C14" i="34"/>
  <c r="B14" i="34"/>
  <c r="H13" i="34"/>
  <c r="G13" i="34"/>
  <c r="C13" i="34"/>
  <c r="B13" i="34"/>
  <c r="H12" i="34"/>
  <c r="G12" i="34"/>
  <c r="C12" i="34"/>
  <c r="B12" i="34"/>
  <c r="H11" i="34"/>
  <c r="G11" i="34"/>
  <c r="C11" i="34"/>
  <c r="B11" i="34"/>
  <c r="H10" i="34"/>
  <c r="G10" i="34"/>
  <c r="C10" i="34"/>
  <c r="B10" i="34"/>
  <c r="H9" i="34"/>
  <c r="G9" i="34"/>
  <c r="C9" i="34"/>
  <c r="B9" i="34"/>
  <c r="H8" i="34"/>
  <c r="G8" i="34"/>
  <c r="C8" i="34"/>
  <c r="B8" i="34"/>
  <c r="H7" i="34"/>
  <c r="G7" i="34"/>
  <c r="C7" i="34"/>
  <c r="B7" i="34"/>
  <c r="H6" i="34"/>
  <c r="G6" i="34"/>
  <c r="C6" i="34"/>
  <c r="B6" i="34"/>
  <c r="H5" i="34"/>
  <c r="G5" i="34"/>
  <c r="C5" i="34"/>
  <c r="B5" i="34"/>
  <c r="H4" i="34"/>
  <c r="G4" i="34"/>
  <c r="C4" i="34"/>
  <c r="B4" i="34"/>
  <c r="H3" i="34"/>
  <c r="G3" i="34"/>
  <c r="C3" i="34"/>
  <c r="B3" i="34"/>
  <c r="AH34" i="33"/>
  <c r="AB34" i="33"/>
  <c r="Y34" i="33"/>
  <c r="S34" i="33"/>
  <c r="M34" i="33"/>
  <c r="J34" i="33"/>
  <c r="D34" i="33"/>
  <c r="AH33" i="33"/>
  <c r="AB33" i="33"/>
  <c r="Y33" i="33"/>
  <c r="V33" i="33"/>
  <c r="S33" i="33"/>
  <c r="P33" i="33"/>
  <c r="M33" i="33"/>
  <c r="J33" i="33"/>
  <c r="G33" i="33"/>
  <c r="D33" i="33"/>
  <c r="A33" i="33"/>
  <c r="AH32" i="33"/>
  <c r="AB32" i="33"/>
  <c r="Y32" i="33"/>
  <c r="V32" i="33"/>
  <c r="S32" i="33"/>
  <c r="P32" i="33"/>
  <c r="M32" i="33"/>
  <c r="J32" i="33"/>
  <c r="G32" i="33"/>
  <c r="D32" i="33"/>
  <c r="A32" i="33"/>
  <c r="AH31" i="33"/>
  <c r="AE31" i="33"/>
  <c r="AB31" i="33"/>
  <c r="Y31" i="33"/>
  <c r="V31" i="33"/>
  <c r="S31" i="33"/>
  <c r="P31" i="33"/>
  <c r="M31" i="33"/>
  <c r="J31" i="33"/>
  <c r="G31" i="33"/>
  <c r="D31" i="33"/>
  <c r="A31" i="33"/>
  <c r="AH30" i="33"/>
  <c r="AE30" i="33"/>
  <c r="AB30" i="33"/>
  <c r="Y30" i="33"/>
  <c r="V30" i="33"/>
  <c r="S30" i="33"/>
  <c r="P30" i="33"/>
  <c r="M30" i="33"/>
  <c r="J30" i="33"/>
  <c r="G30" i="33"/>
  <c r="D30" i="33"/>
  <c r="A30" i="33"/>
  <c r="AH29" i="33"/>
  <c r="AE29" i="33"/>
  <c r="AB29" i="33"/>
  <c r="Y29" i="33"/>
  <c r="V29" i="33"/>
  <c r="S29" i="33"/>
  <c r="P29" i="33"/>
  <c r="M29" i="33"/>
  <c r="J29" i="33"/>
  <c r="G29" i="33"/>
  <c r="D29" i="33"/>
  <c r="A29" i="33"/>
  <c r="AH28" i="33"/>
  <c r="AE28" i="33"/>
  <c r="AB28" i="33"/>
  <c r="Y28" i="33"/>
  <c r="V28" i="33"/>
  <c r="S28" i="33"/>
  <c r="P28" i="33"/>
  <c r="M28" i="33"/>
  <c r="J28" i="33"/>
  <c r="G28" i="33"/>
  <c r="D28" i="33"/>
  <c r="A28" i="33"/>
  <c r="AH27" i="33"/>
  <c r="AE27" i="33"/>
  <c r="AB27" i="33"/>
  <c r="Y27" i="33"/>
  <c r="V27" i="33"/>
  <c r="S27" i="33"/>
  <c r="P27" i="33"/>
  <c r="M27" i="33"/>
  <c r="J27" i="33"/>
  <c r="G27" i="33"/>
  <c r="D27" i="33"/>
  <c r="A27" i="33"/>
  <c r="AH26" i="33"/>
  <c r="AE26" i="33"/>
  <c r="AB26" i="33"/>
  <c r="Y26" i="33"/>
  <c r="V26" i="33"/>
  <c r="S26" i="33"/>
  <c r="P26" i="33"/>
  <c r="M26" i="33"/>
  <c r="J26" i="33"/>
  <c r="G26" i="33"/>
  <c r="D26" i="33"/>
  <c r="A26" i="33"/>
  <c r="AH25" i="33"/>
  <c r="AE25" i="33"/>
  <c r="AB25" i="33"/>
  <c r="Y25" i="33"/>
  <c r="V25" i="33"/>
  <c r="S25" i="33"/>
  <c r="P25" i="33"/>
  <c r="M25" i="33"/>
  <c r="J25" i="33"/>
  <c r="G25" i="33"/>
  <c r="D25" i="33"/>
  <c r="A25" i="33"/>
  <c r="AH24" i="33"/>
  <c r="AE24" i="33"/>
  <c r="AB24" i="33"/>
  <c r="Y24" i="33"/>
  <c r="V24" i="33"/>
  <c r="S24" i="33"/>
  <c r="P24" i="33"/>
  <c r="M24" i="33"/>
  <c r="J24" i="33"/>
  <c r="G24" i="33"/>
  <c r="D24" i="33"/>
  <c r="A24" i="33"/>
  <c r="AH23" i="33"/>
  <c r="AE23" i="33"/>
  <c r="AB23" i="33"/>
  <c r="Y23" i="33"/>
  <c r="V23" i="33"/>
  <c r="S23" i="33"/>
  <c r="P23" i="33"/>
  <c r="M23" i="33"/>
  <c r="J23" i="33"/>
  <c r="G23" i="33"/>
  <c r="D23" i="33"/>
  <c r="A23" i="33"/>
  <c r="AH22" i="33"/>
  <c r="AE22" i="33"/>
  <c r="AB22" i="33"/>
  <c r="Y22" i="33"/>
  <c r="V22" i="33"/>
  <c r="S22" i="33"/>
  <c r="P22" i="33"/>
  <c r="M22" i="33"/>
  <c r="J22" i="33"/>
  <c r="G22" i="33"/>
  <c r="D22" i="33"/>
  <c r="A22" i="33"/>
  <c r="AH21" i="33"/>
  <c r="AE21" i="33"/>
  <c r="AB21" i="33"/>
  <c r="Y21" i="33"/>
  <c r="V21" i="33"/>
  <c r="S21" i="33"/>
  <c r="P21" i="33"/>
  <c r="M21" i="33"/>
  <c r="J21" i="33"/>
  <c r="G21" i="33"/>
  <c r="D21" i="33"/>
  <c r="A21" i="33"/>
  <c r="AH20" i="33"/>
  <c r="AE20" i="33"/>
  <c r="AB20" i="33"/>
  <c r="Y20" i="33"/>
  <c r="V20" i="33"/>
  <c r="S20" i="33"/>
  <c r="P20" i="33"/>
  <c r="M20" i="33"/>
  <c r="J20" i="33"/>
  <c r="G20" i="33"/>
  <c r="D20" i="33"/>
  <c r="A20" i="33"/>
  <c r="AH19" i="33"/>
  <c r="AE19" i="33"/>
  <c r="AB19" i="33"/>
  <c r="Y19" i="33"/>
  <c r="V19" i="33"/>
  <c r="S19" i="33"/>
  <c r="P19" i="33"/>
  <c r="M19" i="33"/>
  <c r="J19" i="33"/>
  <c r="G19" i="33"/>
  <c r="D19" i="33"/>
  <c r="A19" i="33"/>
  <c r="AH18" i="33"/>
  <c r="AE18" i="33"/>
  <c r="AB18" i="33"/>
  <c r="Y18" i="33"/>
  <c r="V18" i="33"/>
  <c r="S18" i="33"/>
  <c r="P18" i="33"/>
  <c r="M18" i="33"/>
  <c r="J18" i="33"/>
  <c r="G18" i="33"/>
  <c r="D18" i="33"/>
  <c r="A18" i="33"/>
  <c r="AH17" i="33"/>
  <c r="AE17" i="33"/>
  <c r="AB17" i="33"/>
  <c r="Y17" i="33"/>
  <c r="V17" i="33"/>
  <c r="S17" i="33"/>
  <c r="P17" i="33"/>
  <c r="M17" i="33"/>
  <c r="J17" i="33"/>
  <c r="G17" i="33"/>
  <c r="D17" i="33"/>
  <c r="A17" i="33"/>
  <c r="AH16" i="33"/>
  <c r="AE16" i="33"/>
  <c r="AB16" i="33"/>
  <c r="Y16" i="33"/>
  <c r="V16" i="33"/>
  <c r="S16" i="33"/>
  <c r="P16" i="33"/>
  <c r="M16" i="33"/>
  <c r="J16" i="33"/>
  <c r="G16" i="33"/>
  <c r="D16" i="33"/>
  <c r="A16" i="33"/>
  <c r="AH15" i="33"/>
  <c r="AE15" i="33"/>
  <c r="AB15" i="33"/>
  <c r="Y15" i="33"/>
  <c r="V15" i="33"/>
  <c r="S15" i="33"/>
  <c r="P15" i="33"/>
  <c r="M15" i="33"/>
  <c r="J15" i="33"/>
  <c r="G15" i="33"/>
  <c r="D15" i="33"/>
  <c r="A15" i="33"/>
  <c r="AH14" i="33"/>
  <c r="AE14" i="33"/>
  <c r="AB14" i="33"/>
  <c r="Y14" i="33"/>
  <c r="V14" i="33"/>
  <c r="S14" i="33"/>
  <c r="P14" i="33"/>
  <c r="M14" i="33"/>
  <c r="J14" i="33"/>
  <c r="G14" i="33"/>
  <c r="D14" i="33"/>
  <c r="A14" i="33"/>
  <c r="AH13" i="33"/>
  <c r="AE13" i="33"/>
  <c r="AB13" i="33"/>
  <c r="Y13" i="33"/>
  <c r="V13" i="33"/>
  <c r="S13" i="33"/>
  <c r="P13" i="33"/>
  <c r="M13" i="33"/>
  <c r="J13" i="33"/>
  <c r="G13" i="33"/>
  <c r="D13" i="33"/>
  <c r="A13" i="33"/>
  <c r="AH12" i="33"/>
  <c r="AE12" i="33"/>
  <c r="AB12" i="33"/>
  <c r="Y12" i="33"/>
  <c r="V12" i="33"/>
  <c r="S12" i="33"/>
  <c r="P12" i="33"/>
  <c r="M12" i="33"/>
  <c r="J12" i="33"/>
  <c r="G12" i="33"/>
  <c r="D12" i="33"/>
  <c r="A12" i="33"/>
  <c r="AH11" i="33"/>
  <c r="AE11" i="33"/>
  <c r="AB11" i="33"/>
  <c r="Y11" i="33"/>
  <c r="V11" i="33"/>
  <c r="S11" i="33"/>
  <c r="P11" i="33"/>
  <c r="M11" i="33"/>
  <c r="J11" i="33"/>
  <c r="G11" i="33"/>
  <c r="D11" i="33"/>
  <c r="A11" i="33"/>
  <c r="AH10" i="33"/>
  <c r="AE10" i="33"/>
  <c r="AB10" i="33"/>
  <c r="Y10" i="33"/>
  <c r="V10" i="33"/>
  <c r="S10" i="33"/>
  <c r="P10" i="33"/>
  <c r="M10" i="33"/>
  <c r="J10" i="33"/>
  <c r="G10" i="33"/>
  <c r="D10" i="33"/>
  <c r="A10" i="33"/>
  <c r="AH9" i="33"/>
  <c r="AE9" i="33"/>
  <c r="AB9" i="33"/>
  <c r="Y9" i="33"/>
  <c r="V9" i="33"/>
  <c r="S9" i="33"/>
  <c r="P9" i="33"/>
  <c r="M9" i="33"/>
  <c r="J9" i="33"/>
  <c r="G9" i="33"/>
  <c r="D9" i="33"/>
  <c r="A9" i="33"/>
  <c r="AH8" i="33"/>
  <c r="AE8" i="33"/>
  <c r="AB8" i="33"/>
  <c r="Y8" i="33"/>
  <c r="V8" i="33"/>
  <c r="S8" i="33"/>
  <c r="P8" i="33"/>
  <c r="M8" i="33"/>
  <c r="J8" i="33"/>
  <c r="G8" i="33"/>
  <c r="D8" i="33"/>
  <c r="A8" i="33"/>
  <c r="AH7" i="33"/>
  <c r="AE7" i="33"/>
  <c r="AB7" i="33"/>
  <c r="Y7" i="33"/>
  <c r="V7" i="33"/>
  <c r="S7" i="33"/>
  <c r="P7" i="33"/>
  <c r="M7" i="33"/>
  <c r="J7" i="33"/>
  <c r="G7" i="33"/>
  <c r="D7" i="33"/>
  <c r="A7" i="33"/>
  <c r="AH6" i="33"/>
  <c r="AE6" i="33"/>
  <c r="AB6" i="33"/>
  <c r="Y6" i="33"/>
  <c r="V6" i="33"/>
  <c r="S6" i="33"/>
  <c r="P6" i="33"/>
  <c r="M6" i="33"/>
  <c r="J6" i="33"/>
  <c r="G6" i="33"/>
  <c r="D6" i="33"/>
  <c r="A6" i="33"/>
  <c r="AH5" i="33"/>
  <c r="AE5" i="33"/>
  <c r="AB5" i="33"/>
  <c r="Y5" i="33"/>
  <c r="V5" i="33"/>
  <c r="S5" i="33"/>
  <c r="P5" i="33"/>
  <c r="M5" i="33"/>
  <c r="J5" i="33"/>
  <c r="G5" i="33"/>
  <c r="D5" i="33"/>
  <c r="A5" i="33"/>
  <c r="AH4" i="33"/>
  <c r="AE4" i="33"/>
  <c r="AB4" i="33"/>
  <c r="Y4" i="33"/>
  <c r="V4" i="33"/>
  <c r="S4" i="33"/>
  <c r="P4" i="33"/>
  <c r="M4" i="33"/>
  <c r="J4" i="33"/>
  <c r="G4" i="33"/>
  <c r="D4" i="33"/>
  <c r="A4" i="33"/>
  <c r="H4" i="32"/>
  <c r="H5" i="32"/>
  <c r="H6" i="32"/>
  <c r="H7" i="32"/>
  <c r="H8" i="32"/>
  <c r="H9" i="32"/>
  <c r="H10" i="32"/>
  <c r="H11" i="32"/>
  <c r="H12" i="32"/>
  <c r="H13" i="32"/>
  <c r="H14" i="32"/>
  <c r="H15" i="32"/>
  <c r="H16" i="32"/>
  <c r="H17" i="32"/>
  <c r="H18" i="32"/>
  <c r="H3" i="32"/>
  <c r="G18" i="32"/>
  <c r="G4" i="32"/>
  <c r="G5" i="32"/>
  <c r="G6" i="32"/>
  <c r="G7" i="32"/>
  <c r="G8" i="32"/>
  <c r="G9" i="32"/>
  <c r="G10" i="32"/>
  <c r="G11" i="32"/>
  <c r="G12" i="32"/>
  <c r="G13" i="32"/>
  <c r="G14" i="32"/>
  <c r="G15" i="32"/>
  <c r="G16" i="32"/>
  <c r="G17" i="32"/>
  <c r="G3" i="32"/>
  <c r="C4" i="32"/>
  <c r="C5" i="32"/>
  <c r="C6" i="32"/>
  <c r="C7" i="32"/>
  <c r="C8" i="32"/>
  <c r="C9" i="32"/>
  <c r="C10" i="32"/>
  <c r="C11" i="32"/>
  <c r="C12" i="32"/>
  <c r="C13" i="32"/>
  <c r="C14" i="32"/>
  <c r="C15" i="32"/>
  <c r="C16" i="32"/>
  <c r="C17" i="32"/>
  <c r="B4" i="32"/>
  <c r="B5" i="32"/>
  <c r="B6" i="32"/>
  <c r="B7" i="32"/>
  <c r="B8" i="32"/>
  <c r="B9" i="32"/>
  <c r="B10" i="32"/>
  <c r="B11" i="32"/>
  <c r="B12" i="32"/>
  <c r="B13" i="32"/>
  <c r="B14" i="32"/>
  <c r="B15" i="32"/>
  <c r="B16" i="32"/>
  <c r="B17" i="32"/>
  <c r="C3" i="32"/>
  <c r="B3" i="32"/>
  <c r="H4" i="10"/>
  <c r="H5" i="10"/>
  <c r="H6" i="10"/>
  <c r="H7" i="10"/>
  <c r="H9" i="10"/>
  <c r="H10" i="10"/>
  <c r="H11" i="10"/>
  <c r="H12" i="10"/>
  <c r="H13" i="10"/>
  <c r="H14" i="10"/>
  <c r="H15" i="10"/>
  <c r="H16" i="10"/>
  <c r="H17" i="10"/>
  <c r="H18" i="10"/>
  <c r="H3" i="10"/>
  <c r="C4" i="10"/>
  <c r="C5" i="10"/>
  <c r="C6" i="10"/>
  <c r="C7" i="10"/>
  <c r="C8" i="10"/>
  <c r="C9" i="10"/>
  <c r="C10" i="10"/>
  <c r="C11" i="10"/>
  <c r="C12" i="10"/>
  <c r="C13" i="10"/>
  <c r="C14" i="10"/>
  <c r="C15" i="10"/>
  <c r="C16" i="10"/>
  <c r="C17" i="10"/>
  <c r="C3" i="10"/>
  <c r="H4" i="11"/>
  <c r="H5" i="11"/>
  <c r="H6" i="11"/>
  <c r="H7" i="11"/>
  <c r="H8" i="11"/>
  <c r="H9" i="11"/>
  <c r="H10" i="11"/>
  <c r="H11" i="11"/>
  <c r="H12" i="11"/>
  <c r="H13" i="11"/>
  <c r="H14" i="11"/>
  <c r="H15" i="11"/>
  <c r="H16" i="11"/>
  <c r="H17" i="11"/>
  <c r="H3" i="11"/>
  <c r="C4" i="11"/>
  <c r="C5" i="11"/>
  <c r="C6" i="11"/>
  <c r="C7" i="11"/>
  <c r="C8" i="11"/>
  <c r="C9" i="11"/>
  <c r="C10" i="11"/>
  <c r="C11" i="11"/>
  <c r="C12" i="11"/>
  <c r="C13" i="11"/>
  <c r="C14" i="11"/>
  <c r="C15" i="11"/>
  <c r="C16" i="11"/>
  <c r="C17" i="11"/>
  <c r="C3" i="11"/>
  <c r="H4" i="12"/>
  <c r="H5" i="12"/>
  <c r="H6" i="12"/>
  <c r="H7" i="12"/>
  <c r="H8" i="12"/>
  <c r="H9" i="12"/>
  <c r="H10" i="12"/>
  <c r="H11" i="12"/>
  <c r="H12" i="12"/>
  <c r="H13" i="12"/>
  <c r="H14" i="12"/>
  <c r="H15" i="12"/>
  <c r="H16" i="12"/>
  <c r="H17" i="12"/>
  <c r="H18" i="12"/>
  <c r="H3" i="12"/>
  <c r="C4" i="12"/>
  <c r="C5" i="12"/>
  <c r="C6" i="12"/>
  <c r="C7" i="12"/>
  <c r="C8" i="12"/>
  <c r="C9" i="12"/>
  <c r="C10" i="12"/>
  <c r="C11" i="12"/>
  <c r="C12" i="12"/>
  <c r="C13" i="12"/>
  <c r="C14" i="12"/>
  <c r="C15" i="12"/>
  <c r="C16" i="12"/>
  <c r="C17" i="12"/>
  <c r="C3" i="12"/>
  <c r="H4" i="13"/>
  <c r="H7" i="13"/>
  <c r="H9" i="13"/>
  <c r="H10" i="13"/>
  <c r="H11" i="13"/>
  <c r="H12" i="13"/>
  <c r="H13" i="13"/>
  <c r="H14" i="13"/>
  <c r="H15" i="13"/>
  <c r="H16" i="13"/>
  <c r="H17" i="13"/>
  <c r="H3" i="13"/>
  <c r="C4" i="13"/>
  <c r="C5" i="13"/>
  <c r="C7" i="13"/>
  <c r="C8" i="13"/>
  <c r="C10" i="13"/>
  <c r="C11" i="13"/>
  <c r="C12" i="13"/>
  <c r="C13" i="13"/>
  <c r="C15" i="13"/>
  <c r="C17" i="13"/>
  <c r="C3" i="13"/>
  <c r="H4" i="14"/>
  <c r="H6" i="14"/>
  <c r="H7" i="14"/>
  <c r="H8" i="14"/>
  <c r="H9" i="14"/>
  <c r="H10" i="14"/>
  <c r="H11" i="14"/>
  <c r="H12" i="14"/>
  <c r="H13" i="14"/>
  <c r="H14" i="14"/>
  <c r="H15" i="14"/>
  <c r="H16" i="14"/>
  <c r="H17" i="14"/>
  <c r="H18" i="14"/>
  <c r="H3" i="14"/>
  <c r="C4" i="14"/>
  <c r="C5" i="14"/>
  <c r="C6" i="14"/>
  <c r="C7" i="14"/>
  <c r="C8" i="14"/>
  <c r="C9" i="14"/>
  <c r="C10" i="14"/>
  <c r="C11" i="14"/>
  <c r="C12" i="14"/>
  <c r="C13" i="14"/>
  <c r="C14" i="14"/>
  <c r="C15" i="14"/>
  <c r="C16" i="14"/>
  <c r="C17" i="14"/>
  <c r="C3" i="14"/>
  <c r="H4" i="15"/>
  <c r="H5" i="15"/>
  <c r="H6" i="15"/>
  <c r="H7" i="15"/>
  <c r="H8" i="15"/>
  <c r="H9" i="15"/>
  <c r="H10" i="15"/>
  <c r="H11" i="15"/>
  <c r="H12" i="15"/>
  <c r="H13" i="15"/>
  <c r="H14" i="15"/>
  <c r="H15" i="15"/>
  <c r="H16" i="15"/>
  <c r="H17" i="15"/>
  <c r="H18" i="15"/>
  <c r="H3" i="15"/>
  <c r="C4" i="15"/>
  <c r="C5" i="15"/>
  <c r="C6" i="15"/>
  <c r="C7" i="15"/>
  <c r="C8" i="15"/>
  <c r="C9" i="15"/>
  <c r="C10" i="15"/>
  <c r="C11" i="15"/>
  <c r="C12" i="15"/>
  <c r="C13" i="15"/>
  <c r="C14" i="15"/>
  <c r="C15" i="15"/>
  <c r="C16" i="15"/>
  <c r="C17" i="15"/>
  <c r="C3" i="15"/>
  <c r="H4" i="16"/>
  <c r="H5" i="16"/>
  <c r="H6" i="16"/>
  <c r="H7" i="16"/>
  <c r="H8" i="16"/>
  <c r="H9" i="16"/>
  <c r="H10" i="16"/>
  <c r="H11" i="16"/>
  <c r="H12" i="16"/>
  <c r="H13" i="16"/>
  <c r="H14" i="16"/>
  <c r="H15" i="16"/>
  <c r="H3" i="16"/>
  <c r="C4" i="16"/>
  <c r="C5" i="16"/>
  <c r="C6" i="16"/>
  <c r="C7" i="16"/>
  <c r="C8" i="16"/>
  <c r="C9" i="16"/>
  <c r="C10" i="16"/>
  <c r="C11" i="16"/>
  <c r="C12" i="16"/>
  <c r="C13" i="16"/>
  <c r="C14" i="16"/>
  <c r="C15" i="16"/>
  <c r="C16" i="16"/>
  <c r="C17" i="16"/>
  <c r="C3" i="16"/>
  <c r="C4" i="17"/>
  <c r="C5" i="17"/>
  <c r="C6" i="17"/>
  <c r="C7" i="17"/>
  <c r="C8" i="17"/>
  <c r="C9" i="17"/>
  <c r="C10" i="17"/>
  <c r="C11" i="17"/>
  <c r="C12" i="17"/>
  <c r="C13" i="17"/>
  <c r="C14" i="17"/>
  <c r="C15" i="17"/>
  <c r="C16" i="17"/>
  <c r="C17" i="17"/>
  <c r="C3" i="17"/>
  <c r="H4" i="17"/>
  <c r="H5" i="17"/>
  <c r="H6" i="17"/>
  <c r="H7" i="17"/>
  <c r="H8" i="17"/>
  <c r="H9" i="17"/>
  <c r="H10" i="17"/>
  <c r="H11" i="17"/>
  <c r="H12" i="17"/>
  <c r="H13" i="17"/>
  <c r="H14" i="17"/>
  <c r="H15" i="17"/>
  <c r="H16" i="17"/>
  <c r="H17" i="17"/>
  <c r="H18" i="17"/>
  <c r="H3" i="17"/>
  <c r="H4" i="8"/>
  <c r="H5" i="8"/>
  <c r="H6" i="8"/>
  <c r="H7" i="8"/>
  <c r="H8" i="8"/>
  <c r="H9" i="8"/>
  <c r="H10" i="8"/>
  <c r="H11" i="8"/>
  <c r="H12" i="8"/>
  <c r="H13" i="8"/>
  <c r="H14" i="8"/>
  <c r="H15" i="8"/>
  <c r="H16" i="8"/>
  <c r="H17" i="8"/>
  <c r="H3" i="8"/>
  <c r="C4" i="8"/>
  <c r="C5" i="8"/>
  <c r="C6" i="8"/>
  <c r="C7" i="8"/>
  <c r="C8" i="8"/>
  <c r="C9" i="8"/>
  <c r="C10" i="8"/>
  <c r="C11" i="8"/>
  <c r="C12" i="8"/>
  <c r="C13" i="8"/>
  <c r="C14" i="8"/>
  <c r="C15" i="8"/>
  <c r="C16" i="8"/>
  <c r="C17" i="8"/>
  <c r="C3" i="8"/>
  <c r="H4" i="6"/>
  <c r="H5" i="6"/>
  <c r="H6" i="6"/>
  <c r="H7" i="6"/>
  <c r="H8" i="6"/>
  <c r="H9" i="6"/>
  <c r="H10" i="6"/>
  <c r="H11" i="6"/>
  <c r="H12" i="6"/>
  <c r="H13" i="6"/>
  <c r="H14" i="6"/>
  <c r="H15" i="6"/>
  <c r="H16" i="6"/>
  <c r="H17" i="6"/>
  <c r="H3" i="6"/>
  <c r="C3" i="6"/>
  <c r="C4" i="6"/>
  <c r="C6" i="6"/>
  <c r="C7" i="6"/>
  <c r="C8" i="6"/>
  <c r="C9" i="6"/>
  <c r="C10" i="6"/>
  <c r="C11" i="6"/>
  <c r="C12" i="6"/>
  <c r="C13" i="6"/>
  <c r="C14" i="6"/>
  <c r="C15" i="6"/>
  <c r="C16" i="6"/>
  <c r="C17" i="6"/>
  <c r="C5" i="6"/>
  <c r="G4" i="17"/>
  <c r="G5" i="17"/>
  <c r="G6" i="17"/>
  <c r="G7" i="17"/>
  <c r="G8" i="17"/>
  <c r="G9" i="17"/>
  <c r="G10" i="17"/>
  <c r="G11" i="17"/>
  <c r="G12" i="17"/>
  <c r="G13" i="17"/>
  <c r="G14" i="17"/>
  <c r="G15" i="17"/>
  <c r="G16" i="17"/>
  <c r="G17" i="17"/>
  <c r="G18" i="17"/>
  <c r="G3" i="17"/>
  <c r="B4" i="17"/>
  <c r="B5" i="17"/>
  <c r="B6" i="17"/>
  <c r="B7" i="17"/>
  <c r="B8" i="17"/>
  <c r="B9" i="17"/>
  <c r="B10" i="17"/>
  <c r="B11" i="17"/>
  <c r="B12" i="17"/>
  <c r="B13" i="17"/>
  <c r="B14" i="17"/>
  <c r="B15" i="17"/>
  <c r="B16" i="17"/>
  <c r="B17" i="17"/>
  <c r="B3" i="17"/>
  <c r="G4" i="16"/>
  <c r="G5" i="16"/>
  <c r="G6" i="16"/>
  <c r="G7" i="16"/>
  <c r="G8" i="16"/>
  <c r="G9" i="16"/>
  <c r="G10" i="16"/>
  <c r="G11" i="16"/>
  <c r="G12" i="16"/>
  <c r="G13" i="16"/>
  <c r="G14" i="16"/>
  <c r="G15" i="16"/>
  <c r="G3" i="16"/>
  <c r="B4" i="16"/>
  <c r="B5" i="16"/>
  <c r="B6" i="16"/>
  <c r="B7" i="16"/>
  <c r="B8" i="16"/>
  <c r="B9" i="16"/>
  <c r="B10" i="16"/>
  <c r="B11" i="16"/>
  <c r="B12" i="16"/>
  <c r="B13" i="16"/>
  <c r="B14" i="16"/>
  <c r="B15" i="16"/>
  <c r="B16" i="16"/>
  <c r="B17" i="16"/>
  <c r="B3" i="16"/>
  <c r="G4" i="15"/>
  <c r="G5" i="15"/>
  <c r="G6" i="15"/>
  <c r="G7" i="15"/>
  <c r="G8" i="15"/>
  <c r="G9" i="15"/>
  <c r="G10" i="15"/>
  <c r="G11" i="15"/>
  <c r="G12" i="15"/>
  <c r="G13" i="15"/>
  <c r="G14" i="15"/>
  <c r="G15" i="15"/>
  <c r="G16" i="15"/>
  <c r="G17" i="15"/>
  <c r="G18" i="15"/>
  <c r="G3" i="15"/>
  <c r="B4" i="15"/>
  <c r="B5" i="15"/>
  <c r="B6" i="15"/>
  <c r="B7" i="15"/>
  <c r="B8" i="15"/>
  <c r="B9" i="15"/>
  <c r="B10" i="15"/>
  <c r="B11" i="15"/>
  <c r="B12" i="15"/>
  <c r="B13" i="15"/>
  <c r="B14" i="15"/>
  <c r="B15" i="15"/>
  <c r="B16" i="15"/>
  <c r="B17" i="15"/>
  <c r="B3" i="15"/>
  <c r="G4" i="14"/>
  <c r="G5" i="14"/>
  <c r="G6" i="14"/>
  <c r="G7" i="14"/>
  <c r="G8" i="14"/>
  <c r="G9" i="14"/>
  <c r="G10" i="14"/>
  <c r="G11" i="14"/>
  <c r="G12" i="14"/>
  <c r="G13" i="14"/>
  <c r="G14" i="14"/>
  <c r="G15" i="14"/>
  <c r="G16" i="14"/>
  <c r="G17" i="14"/>
  <c r="G18" i="14"/>
  <c r="G3" i="14"/>
  <c r="B4" i="14"/>
  <c r="B5" i="14"/>
  <c r="B6" i="14"/>
  <c r="B7" i="14"/>
  <c r="B8" i="14"/>
  <c r="B9" i="14"/>
  <c r="B10" i="14"/>
  <c r="B11" i="14"/>
  <c r="B12" i="14"/>
  <c r="B13" i="14"/>
  <c r="B14" i="14"/>
  <c r="B15" i="14"/>
  <c r="B16" i="14"/>
  <c r="B17" i="14"/>
  <c r="B3" i="14"/>
  <c r="G4" i="13"/>
  <c r="G5" i="13"/>
  <c r="G6" i="13"/>
  <c r="G7" i="13"/>
  <c r="G8" i="13"/>
  <c r="G9" i="13"/>
  <c r="G10" i="13"/>
  <c r="G11" i="13"/>
  <c r="G12" i="13"/>
  <c r="G13" i="13"/>
  <c r="G14" i="13"/>
  <c r="G15" i="13"/>
  <c r="G16" i="13"/>
  <c r="G17" i="13"/>
  <c r="G3" i="13"/>
  <c r="B4" i="13"/>
  <c r="B5" i="13"/>
  <c r="B6" i="13"/>
  <c r="B7" i="13"/>
  <c r="B8" i="13"/>
  <c r="B9" i="13"/>
  <c r="B10" i="13"/>
  <c r="B11" i="13"/>
  <c r="B12" i="13"/>
  <c r="B13" i="13"/>
  <c r="B14" i="13"/>
  <c r="B15" i="13"/>
  <c r="B16" i="13"/>
  <c r="B17" i="13"/>
  <c r="B3" i="13"/>
  <c r="G4" i="12"/>
  <c r="G5" i="12"/>
  <c r="G6" i="12"/>
  <c r="G7" i="12"/>
  <c r="G8" i="12"/>
  <c r="G9" i="12"/>
  <c r="G10" i="12"/>
  <c r="G11" i="12"/>
  <c r="G12" i="12"/>
  <c r="G13" i="12"/>
  <c r="G14" i="12"/>
  <c r="G15" i="12"/>
  <c r="G16" i="12"/>
  <c r="G17" i="12"/>
  <c r="G18" i="12"/>
  <c r="G3" i="12"/>
  <c r="B4" i="12"/>
  <c r="B5" i="12"/>
  <c r="B6" i="12"/>
  <c r="B7" i="12"/>
  <c r="B8" i="12"/>
  <c r="B9" i="12"/>
  <c r="B10" i="12"/>
  <c r="B11" i="12"/>
  <c r="B12" i="12"/>
  <c r="B13" i="12"/>
  <c r="B14" i="12"/>
  <c r="B15" i="12"/>
  <c r="B16" i="12"/>
  <c r="B17" i="12"/>
  <c r="B3" i="12"/>
  <c r="G4" i="11"/>
  <c r="G5" i="11"/>
  <c r="G6" i="11"/>
  <c r="G7" i="11"/>
  <c r="G8" i="11"/>
  <c r="G9" i="11"/>
  <c r="G10" i="11"/>
  <c r="G11" i="11"/>
  <c r="G12" i="11"/>
  <c r="G13" i="11"/>
  <c r="G14" i="11"/>
  <c r="G15" i="11"/>
  <c r="G16" i="11"/>
  <c r="G17" i="11"/>
  <c r="G3" i="11"/>
  <c r="B4" i="11"/>
  <c r="B5" i="11"/>
  <c r="B6" i="11"/>
  <c r="B7" i="11"/>
  <c r="B8" i="11"/>
  <c r="B9" i="11"/>
  <c r="B10" i="11"/>
  <c r="B11" i="11"/>
  <c r="B12" i="11"/>
  <c r="B13" i="11"/>
  <c r="B14" i="11"/>
  <c r="B15" i="11"/>
  <c r="B16" i="11"/>
  <c r="B17" i="11"/>
  <c r="B3" i="11"/>
  <c r="G4" i="10"/>
  <c r="G5" i="10"/>
  <c r="G6" i="10"/>
  <c r="G7" i="10"/>
  <c r="G8" i="10"/>
  <c r="G9" i="10"/>
  <c r="G10" i="10"/>
  <c r="G11" i="10"/>
  <c r="G12" i="10"/>
  <c r="G13" i="10"/>
  <c r="G14" i="10"/>
  <c r="G15" i="10"/>
  <c r="G16" i="10"/>
  <c r="G17" i="10"/>
  <c r="G18" i="10"/>
  <c r="G3" i="10"/>
  <c r="B4" i="10"/>
  <c r="B5" i="10"/>
  <c r="B6" i="10"/>
  <c r="B7" i="10"/>
  <c r="B8" i="10"/>
  <c r="B9" i="10"/>
  <c r="B10" i="10"/>
  <c r="B11" i="10"/>
  <c r="B12" i="10"/>
  <c r="B13" i="10"/>
  <c r="B14" i="10"/>
  <c r="B15" i="10"/>
  <c r="B16" i="10"/>
  <c r="B17" i="10"/>
  <c r="B3" i="10"/>
  <c r="G4" i="8"/>
  <c r="G5" i="8"/>
  <c r="G6" i="8"/>
  <c r="G7" i="8"/>
  <c r="G8" i="8"/>
  <c r="G9" i="8"/>
  <c r="G10" i="8"/>
  <c r="G11" i="8"/>
  <c r="G12" i="8"/>
  <c r="G13" i="8"/>
  <c r="G14" i="8"/>
  <c r="G15" i="8"/>
  <c r="G16" i="8"/>
  <c r="G17" i="8"/>
  <c r="G3" i="8"/>
  <c r="B4" i="8"/>
  <c r="B5" i="8"/>
  <c r="B6" i="8"/>
  <c r="B7" i="8"/>
  <c r="B8" i="8"/>
  <c r="B9" i="8"/>
  <c r="B10" i="8"/>
  <c r="B11" i="8"/>
  <c r="B12" i="8"/>
  <c r="B13" i="8"/>
  <c r="B14" i="8"/>
  <c r="B15" i="8"/>
  <c r="B16" i="8"/>
  <c r="B17" i="8"/>
  <c r="B3" i="8"/>
  <c r="G4" i="6"/>
  <c r="G5" i="6"/>
  <c r="G6" i="6"/>
  <c r="G7" i="6"/>
  <c r="G8" i="6"/>
  <c r="G9" i="6"/>
  <c r="G10" i="6"/>
  <c r="G11" i="6"/>
  <c r="G12" i="6"/>
  <c r="G13" i="6"/>
  <c r="G14" i="6"/>
  <c r="G15" i="6"/>
  <c r="G16" i="6"/>
  <c r="G17" i="6"/>
  <c r="G3" i="6"/>
  <c r="B4" i="6"/>
  <c r="B5" i="6"/>
  <c r="B6" i="6"/>
  <c r="B7" i="6"/>
  <c r="B8" i="6"/>
  <c r="B9" i="6"/>
  <c r="B10" i="6"/>
  <c r="B11" i="6"/>
  <c r="B12" i="6"/>
  <c r="B13" i="6"/>
  <c r="B14" i="6"/>
  <c r="B15" i="6"/>
  <c r="B16" i="6"/>
  <c r="B17" i="6"/>
  <c r="B3" i="6"/>
  <c r="AH34" i="4"/>
  <c r="AB34" i="4"/>
  <c r="Y34" i="4"/>
  <c r="S34" i="4"/>
  <c r="M34" i="4"/>
  <c r="J34" i="4"/>
  <c r="D34" i="4"/>
  <c r="AH33" i="4"/>
  <c r="AB33" i="4"/>
  <c r="Y33" i="4"/>
  <c r="V33" i="4"/>
  <c r="S33" i="4"/>
  <c r="P33" i="4"/>
  <c r="M33" i="4"/>
  <c r="J33" i="4"/>
  <c r="K31" i="4" s="1"/>
  <c r="G33" i="4"/>
  <c r="H31" i="4" s="1"/>
  <c r="D33" i="4"/>
  <c r="A33" i="4"/>
  <c r="AH32" i="4"/>
  <c r="AB32" i="4"/>
  <c r="Y32" i="4"/>
  <c r="V32" i="4"/>
  <c r="S32" i="4"/>
  <c r="P32" i="4"/>
  <c r="M32" i="4"/>
  <c r="K32" i="4"/>
  <c r="J32" i="4"/>
  <c r="K30" i="4" s="1"/>
  <c r="H32" i="4"/>
  <c r="G32" i="4"/>
  <c r="H30" i="4" s="1"/>
  <c r="D32" i="4"/>
  <c r="A32" i="4"/>
  <c r="AH31" i="4"/>
  <c r="AE31" i="4"/>
  <c r="AB31" i="4"/>
  <c r="Y31" i="4"/>
  <c r="V31" i="4"/>
  <c r="S31" i="4"/>
  <c r="P31" i="4"/>
  <c r="M31" i="4"/>
  <c r="J31" i="4"/>
  <c r="K29" i="4" s="1"/>
  <c r="G31" i="4"/>
  <c r="D31" i="4"/>
  <c r="A31" i="4"/>
  <c r="AH30" i="4"/>
  <c r="AE30" i="4"/>
  <c r="AB30" i="4"/>
  <c r="Y30" i="4"/>
  <c r="V30" i="4"/>
  <c r="S30" i="4"/>
  <c r="P30" i="4"/>
  <c r="M30" i="4"/>
  <c r="J30" i="4"/>
  <c r="G30" i="4"/>
  <c r="H28" i="4" s="1"/>
  <c r="D30" i="4"/>
  <c r="A30" i="4"/>
  <c r="AH29" i="4"/>
  <c r="AE29" i="4"/>
  <c r="AB29" i="4"/>
  <c r="Y29" i="4"/>
  <c r="V29" i="4"/>
  <c r="S29" i="4"/>
  <c r="P29" i="4"/>
  <c r="M29" i="4"/>
  <c r="J29" i="4"/>
  <c r="K27" i="4" s="1"/>
  <c r="H29" i="4"/>
  <c r="G29" i="4"/>
  <c r="D29" i="4"/>
  <c r="A29" i="4"/>
  <c r="AH28" i="4"/>
  <c r="AE28" i="4"/>
  <c r="AB28" i="4"/>
  <c r="Y28" i="4"/>
  <c r="V28" i="4"/>
  <c r="S28" i="4"/>
  <c r="P28" i="4"/>
  <c r="M28" i="4"/>
  <c r="K28" i="4"/>
  <c r="J28" i="4"/>
  <c r="G28" i="4"/>
  <c r="H26" i="4" s="1"/>
  <c r="D28" i="4"/>
  <c r="A28" i="4"/>
  <c r="AH27" i="4"/>
  <c r="AE27" i="4"/>
  <c r="AB27" i="4"/>
  <c r="Y27" i="4"/>
  <c r="V27" i="4"/>
  <c r="S27" i="4"/>
  <c r="P27" i="4"/>
  <c r="M27" i="4"/>
  <c r="J27" i="4"/>
  <c r="K25" i="4" s="1"/>
  <c r="H27" i="4"/>
  <c r="G27" i="4"/>
  <c r="D27" i="4"/>
  <c r="A27" i="4"/>
  <c r="AH26" i="4"/>
  <c r="AE26" i="4"/>
  <c r="AB26" i="4"/>
  <c r="Y26" i="4"/>
  <c r="V26" i="4"/>
  <c r="S26" i="4"/>
  <c r="P26" i="4"/>
  <c r="M26" i="4"/>
  <c r="K26" i="4"/>
  <c r="J26" i="4"/>
  <c r="G26" i="4"/>
  <c r="H24" i="4" s="1"/>
  <c r="D26" i="4"/>
  <c r="A26" i="4"/>
  <c r="AH25" i="4"/>
  <c r="AE25" i="4"/>
  <c r="AB25" i="4"/>
  <c r="Y25" i="4"/>
  <c r="V25" i="4"/>
  <c r="S25" i="4"/>
  <c r="P25" i="4"/>
  <c r="M25" i="4"/>
  <c r="J25" i="4"/>
  <c r="H25" i="4"/>
  <c r="G25" i="4"/>
  <c r="D25" i="4"/>
  <c r="A25" i="4"/>
  <c r="AH24" i="4"/>
  <c r="AE24" i="4"/>
  <c r="AB24" i="4"/>
  <c r="Y24" i="4"/>
  <c r="V24" i="4"/>
  <c r="S24" i="4"/>
  <c r="P24" i="4"/>
  <c r="M24" i="4"/>
  <c r="K24" i="4"/>
  <c r="J24" i="4"/>
  <c r="G24" i="4"/>
  <c r="H22" i="4" s="1"/>
  <c r="D24" i="4"/>
  <c r="A24" i="4"/>
  <c r="AH23" i="4"/>
  <c r="AE23" i="4"/>
  <c r="AB23" i="4"/>
  <c r="Y23" i="4"/>
  <c r="V23" i="4"/>
  <c r="S23" i="4"/>
  <c r="P23" i="4"/>
  <c r="M23" i="4"/>
  <c r="J23" i="4"/>
  <c r="K21" i="4" s="1"/>
  <c r="H23" i="4"/>
  <c r="G23" i="4"/>
  <c r="D23" i="4"/>
  <c r="A23" i="4"/>
  <c r="AH22" i="4"/>
  <c r="AE22" i="4"/>
  <c r="AB22" i="4"/>
  <c r="Y22" i="4"/>
  <c r="V22" i="4"/>
  <c r="S22" i="4"/>
  <c r="P22" i="4"/>
  <c r="M22" i="4"/>
  <c r="K22" i="4"/>
  <c r="J22" i="4"/>
  <c r="G22" i="4"/>
  <c r="H20" i="4" s="1"/>
  <c r="D22" i="4"/>
  <c r="A22" i="4"/>
  <c r="AH21" i="4"/>
  <c r="AE21" i="4"/>
  <c r="AB21" i="4"/>
  <c r="Y21" i="4"/>
  <c r="V21" i="4"/>
  <c r="S21" i="4"/>
  <c r="P21" i="4"/>
  <c r="M21" i="4"/>
  <c r="J21" i="4"/>
  <c r="K19" i="4" s="1"/>
  <c r="H21" i="4"/>
  <c r="G21" i="4"/>
  <c r="D21" i="4"/>
  <c r="A21" i="4"/>
  <c r="AH20" i="4"/>
  <c r="AE20" i="4"/>
  <c r="AB20" i="4"/>
  <c r="Y20" i="4"/>
  <c r="V20" i="4"/>
  <c r="S20" i="4"/>
  <c r="P20" i="4"/>
  <c r="M20" i="4"/>
  <c r="K20" i="4"/>
  <c r="J20" i="4"/>
  <c r="K18" i="4" s="1"/>
  <c r="G20" i="4"/>
  <c r="H18" i="4" s="1"/>
  <c r="D20" i="4"/>
  <c r="A20" i="4"/>
  <c r="AH19" i="4"/>
  <c r="AE19" i="4"/>
  <c r="AB19" i="4"/>
  <c r="Y19" i="4"/>
  <c r="V19" i="4"/>
  <c r="S19" i="4"/>
  <c r="P19" i="4"/>
  <c r="M19" i="4"/>
  <c r="J19" i="4"/>
  <c r="K17" i="4" s="1"/>
  <c r="H19" i="4"/>
  <c r="G19" i="4"/>
  <c r="D19" i="4"/>
  <c r="A19" i="4"/>
  <c r="AH18" i="4"/>
  <c r="AE18" i="4"/>
  <c r="AB18" i="4"/>
  <c r="Y18" i="4"/>
  <c r="V18" i="4"/>
  <c r="S18" i="4"/>
  <c r="P18" i="4"/>
  <c r="M18" i="4"/>
  <c r="J18" i="4"/>
  <c r="G18" i="4"/>
  <c r="H16" i="4" s="1"/>
  <c r="D18" i="4"/>
  <c r="A18" i="4"/>
  <c r="AH17" i="4"/>
  <c r="AE17" i="4"/>
  <c r="AB17" i="4"/>
  <c r="Y17" i="4"/>
  <c r="V17" i="4"/>
  <c r="S17" i="4"/>
  <c r="P17" i="4"/>
  <c r="M17" i="4"/>
  <c r="J17" i="4"/>
  <c r="K15" i="4" s="1"/>
  <c r="H17" i="4"/>
  <c r="G17" i="4"/>
  <c r="D17" i="4"/>
  <c r="A17" i="4"/>
  <c r="AH16" i="4"/>
  <c r="AE16" i="4"/>
  <c r="AB16" i="4"/>
  <c r="Y16" i="4"/>
  <c r="V16" i="4"/>
  <c r="S16" i="4"/>
  <c r="P16" i="4"/>
  <c r="M16" i="4"/>
  <c r="K16" i="4"/>
  <c r="J16" i="4"/>
  <c r="K14" i="4" s="1"/>
  <c r="G16" i="4"/>
  <c r="H14" i="4" s="1"/>
  <c r="D16" i="4"/>
  <c r="A16" i="4"/>
  <c r="AH15" i="4"/>
  <c r="AE15" i="4"/>
  <c r="AB15" i="4"/>
  <c r="Y15" i="4"/>
  <c r="V15" i="4"/>
  <c r="S15" i="4"/>
  <c r="P15" i="4"/>
  <c r="M15" i="4"/>
  <c r="J15" i="4"/>
  <c r="K13" i="4" s="1"/>
  <c r="H15" i="4"/>
  <c r="G15" i="4"/>
  <c r="D15" i="4"/>
  <c r="A15" i="4"/>
  <c r="AH14" i="4"/>
  <c r="AE14" i="4"/>
  <c r="AB14" i="4"/>
  <c r="Y14" i="4"/>
  <c r="V14" i="4"/>
  <c r="S14" i="4"/>
  <c r="P14" i="4"/>
  <c r="M14" i="4"/>
  <c r="J14" i="4"/>
  <c r="K12" i="4" s="1"/>
  <c r="G14" i="4"/>
  <c r="H12" i="4" s="1"/>
  <c r="D14" i="4"/>
  <c r="A14" i="4"/>
  <c r="AH13" i="4"/>
  <c r="AE13" i="4"/>
  <c r="AB13" i="4"/>
  <c r="Y13" i="4"/>
  <c r="V13" i="4"/>
  <c r="S13" i="4"/>
  <c r="P13" i="4"/>
  <c r="M13" i="4"/>
  <c r="J13" i="4"/>
  <c r="K11" i="4" s="1"/>
  <c r="H13" i="4"/>
  <c r="G13" i="4"/>
  <c r="H11" i="4" s="1"/>
  <c r="D13" i="4"/>
  <c r="A13" i="4"/>
  <c r="AH12" i="4"/>
  <c r="AE12" i="4"/>
  <c r="AB12" i="4"/>
  <c r="Y12" i="4"/>
  <c r="V12" i="4"/>
  <c r="S12" i="4"/>
  <c r="P12" i="4"/>
  <c r="M12" i="4"/>
  <c r="J12" i="4"/>
  <c r="G12" i="4"/>
  <c r="H10" i="4" s="1"/>
  <c r="D12" i="4"/>
  <c r="A12" i="4"/>
  <c r="AH11" i="4"/>
  <c r="AE11" i="4"/>
  <c r="AB11" i="4"/>
  <c r="Y11" i="4"/>
  <c r="V11" i="4"/>
  <c r="S11" i="4"/>
  <c r="P11" i="4"/>
  <c r="M11" i="4"/>
  <c r="J11" i="4"/>
  <c r="K9" i="4" s="1"/>
  <c r="G11" i="4"/>
  <c r="H9" i="4" s="1"/>
  <c r="D11" i="4"/>
  <c r="A11" i="4"/>
  <c r="AH10" i="4"/>
  <c r="AE10" i="4"/>
  <c r="AB10" i="4"/>
  <c r="Y10" i="4"/>
  <c r="V10" i="4"/>
  <c r="S10" i="4"/>
  <c r="P10" i="4"/>
  <c r="M10" i="4"/>
  <c r="K10" i="4"/>
  <c r="J10" i="4"/>
  <c r="G10" i="4"/>
  <c r="H8" i="4" s="1"/>
  <c r="D10" i="4"/>
  <c r="A10" i="4"/>
  <c r="AH9" i="4"/>
  <c r="AE9" i="4"/>
  <c r="AB9" i="4"/>
  <c r="Y9" i="4"/>
  <c r="V9" i="4"/>
  <c r="S9" i="4"/>
  <c r="P9" i="4"/>
  <c r="M9" i="4"/>
  <c r="J9" i="4"/>
  <c r="K7" i="4" s="1"/>
  <c r="G9" i="4"/>
  <c r="D9" i="4"/>
  <c r="A9" i="4"/>
  <c r="AH8" i="4"/>
  <c r="AE8" i="4"/>
  <c r="AB8" i="4"/>
  <c r="Y8" i="4"/>
  <c r="V8" i="4"/>
  <c r="S8" i="4"/>
  <c r="P8" i="4"/>
  <c r="M8" i="4"/>
  <c r="K8" i="4"/>
  <c r="J8" i="4"/>
  <c r="K6" i="4" s="1"/>
  <c r="G8" i="4"/>
  <c r="H6" i="4" s="1"/>
  <c r="D8" i="4"/>
  <c r="A8" i="4"/>
  <c r="AH7" i="4"/>
  <c r="AE7" i="4"/>
  <c r="AB7" i="4"/>
  <c r="Y7" i="4"/>
  <c r="V7" i="4"/>
  <c r="S7" i="4"/>
  <c r="P7" i="4"/>
  <c r="M7" i="4"/>
  <c r="J7" i="4"/>
  <c r="K5" i="4" s="1"/>
  <c r="H7" i="4"/>
  <c r="G7" i="4"/>
  <c r="D7" i="4"/>
  <c r="A7" i="4"/>
  <c r="AH6" i="4"/>
  <c r="AE6" i="4"/>
  <c r="AB6" i="4"/>
  <c r="Y6" i="4"/>
  <c r="V6" i="4"/>
  <c r="S6" i="4"/>
  <c r="P6" i="4"/>
  <c r="M6" i="4"/>
  <c r="J6" i="4"/>
  <c r="K4" i="4" s="1"/>
  <c r="G6" i="4"/>
  <c r="H4" i="4" s="1"/>
  <c r="D6" i="4"/>
  <c r="A6" i="4"/>
  <c r="AH5" i="4"/>
  <c r="AE5" i="4"/>
  <c r="AB5" i="4"/>
  <c r="Y5" i="4"/>
  <c r="V5" i="4"/>
  <c r="S5" i="4"/>
  <c r="P5" i="4"/>
  <c r="M5" i="4"/>
  <c r="J5" i="4"/>
  <c r="H5" i="4"/>
  <c r="G5" i="4"/>
  <c r="D5" i="4"/>
  <c r="A5" i="4"/>
  <c r="AH4" i="4"/>
  <c r="AE4" i="4"/>
  <c r="AB4" i="4"/>
  <c r="Y4" i="4"/>
  <c r="V4" i="4"/>
  <c r="S4" i="4"/>
  <c r="P4" i="4"/>
  <c r="M4" i="4"/>
  <c r="J4" i="4"/>
  <c r="G4" i="4"/>
  <c r="D4" i="4"/>
  <c r="A4" i="4"/>
  <c r="M4" i="3" l="1"/>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AH34" i="3" l="1"/>
  <c r="AB34" i="3"/>
  <c r="Y34" i="3"/>
  <c r="S34" i="3"/>
  <c r="J34" i="3"/>
  <c r="D34" i="3"/>
  <c r="AH33" i="3"/>
  <c r="AB33" i="3"/>
  <c r="Y33" i="3"/>
  <c r="V33" i="3"/>
  <c r="S33" i="3"/>
  <c r="P33" i="3"/>
  <c r="J33" i="3"/>
  <c r="G33" i="3"/>
  <c r="D33" i="3"/>
  <c r="A33" i="3"/>
  <c r="AH32" i="3"/>
  <c r="AB32" i="3"/>
  <c r="Y32" i="3"/>
  <c r="V32" i="3"/>
  <c r="S32" i="3"/>
  <c r="P32" i="3"/>
  <c r="J32" i="3"/>
  <c r="G32" i="3"/>
  <c r="D32" i="3"/>
  <c r="A32" i="3"/>
  <c r="AH31" i="3"/>
  <c r="AE31" i="3"/>
  <c r="AB31" i="3"/>
  <c r="Y31" i="3"/>
  <c r="V31" i="3"/>
  <c r="S31" i="3"/>
  <c r="P31" i="3"/>
  <c r="J31" i="3"/>
  <c r="G31" i="3"/>
  <c r="D31" i="3"/>
  <c r="A31" i="3"/>
  <c r="AH30" i="3"/>
  <c r="AE30" i="3"/>
  <c r="AB30" i="3"/>
  <c r="Y30" i="3"/>
  <c r="V30" i="3"/>
  <c r="S30" i="3"/>
  <c r="P30" i="3"/>
  <c r="J30" i="3"/>
  <c r="G30" i="3"/>
  <c r="D30" i="3"/>
  <c r="A30" i="3"/>
  <c r="AH29" i="3"/>
  <c r="AE29" i="3"/>
  <c r="AB29" i="3"/>
  <c r="Y29" i="3"/>
  <c r="V29" i="3"/>
  <c r="S29" i="3"/>
  <c r="P29" i="3"/>
  <c r="J29" i="3"/>
  <c r="G29" i="3"/>
  <c r="D29" i="3"/>
  <c r="A29" i="3"/>
  <c r="AH28" i="3"/>
  <c r="AE28" i="3"/>
  <c r="AB28" i="3"/>
  <c r="Y28" i="3"/>
  <c r="V28" i="3"/>
  <c r="S28" i="3"/>
  <c r="P28" i="3"/>
  <c r="J28" i="3"/>
  <c r="G28" i="3"/>
  <c r="D28" i="3"/>
  <c r="A28" i="3"/>
  <c r="AH27" i="3"/>
  <c r="AE27" i="3"/>
  <c r="AB27" i="3"/>
  <c r="Y27" i="3"/>
  <c r="V27" i="3"/>
  <c r="S27" i="3"/>
  <c r="P27" i="3"/>
  <c r="J27" i="3"/>
  <c r="G27" i="3"/>
  <c r="D27" i="3"/>
  <c r="A27" i="3"/>
  <c r="AH26" i="3"/>
  <c r="AE26" i="3"/>
  <c r="AB26" i="3"/>
  <c r="Y26" i="3"/>
  <c r="V26" i="3"/>
  <c r="S26" i="3"/>
  <c r="P26" i="3"/>
  <c r="J26" i="3"/>
  <c r="G26" i="3"/>
  <c r="D26" i="3"/>
  <c r="A26" i="3"/>
  <c r="AH25" i="3"/>
  <c r="AE25" i="3"/>
  <c r="AB25" i="3"/>
  <c r="Y25" i="3"/>
  <c r="V25" i="3"/>
  <c r="S25" i="3"/>
  <c r="P25" i="3"/>
  <c r="J25" i="3"/>
  <c r="G25" i="3"/>
  <c r="D25" i="3"/>
  <c r="A25" i="3"/>
  <c r="AH24" i="3"/>
  <c r="AE24" i="3"/>
  <c r="AB24" i="3"/>
  <c r="Y24" i="3"/>
  <c r="V24" i="3"/>
  <c r="S24" i="3"/>
  <c r="P24" i="3"/>
  <c r="J24" i="3"/>
  <c r="G24" i="3"/>
  <c r="D24" i="3"/>
  <c r="A24" i="3"/>
  <c r="AH23" i="3"/>
  <c r="AE23" i="3"/>
  <c r="AB23" i="3"/>
  <c r="Y23" i="3"/>
  <c r="V23" i="3"/>
  <c r="S23" i="3"/>
  <c r="P23" i="3"/>
  <c r="J23" i="3"/>
  <c r="G23" i="3"/>
  <c r="D23" i="3"/>
  <c r="A23" i="3"/>
  <c r="AH22" i="3"/>
  <c r="AE22" i="3"/>
  <c r="AB22" i="3"/>
  <c r="Y22" i="3"/>
  <c r="V22" i="3"/>
  <c r="S22" i="3"/>
  <c r="P22" i="3"/>
  <c r="J22" i="3"/>
  <c r="G22" i="3"/>
  <c r="D22" i="3"/>
  <c r="A22" i="3"/>
  <c r="AH21" i="3"/>
  <c r="AE21" i="3"/>
  <c r="AB21" i="3"/>
  <c r="Y21" i="3"/>
  <c r="V21" i="3"/>
  <c r="S21" i="3"/>
  <c r="P21" i="3"/>
  <c r="J21" i="3"/>
  <c r="G21" i="3"/>
  <c r="D21" i="3"/>
  <c r="A21" i="3"/>
  <c r="AH20" i="3"/>
  <c r="AE20" i="3"/>
  <c r="AB20" i="3"/>
  <c r="Y20" i="3"/>
  <c r="V20" i="3"/>
  <c r="S20" i="3"/>
  <c r="P20" i="3"/>
  <c r="J20" i="3"/>
  <c r="G20" i="3"/>
  <c r="D20" i="3"/>
  <c r="A20" i="3"/>
  <c r="AH19" i="3"/>
  <c r="AE19" i="3"/>
  <c r="AB19" i="3"/>
  <c r="Y19" i="3"/>
  <c r="V19" i="3"/>
  <c r="S19" i="3"/>
  <c r="P19" i="3"/>
  <c r="J19" i="3"/>
  <c r="G19" i="3"/>
  <c r="D19" i="3"/>
  <c r="A19" i="3"/>
  <c r="AH18" i="3"/>
  <c r="AE18" i="3"/>
  <c r="AB18" i="3"/>
  <c r="Y18" i="3"/>
  <c r="V18" i="3"/>
  <c r="S18" i="3"/>
  <c r="P18" i="3"/>
  <c r="J18" i="3"/>
  <c r="G18" i="3"/>
  <c r="D18" i="3"/>
  <c r="A18" i="3"/>
  <c r="AH17" i="3"/>
  <c r="AE17" i="3"/>
  <c r="AB17" i="3"/>
  <c r="Y17" i="3"/>
  <c r="V17" i="3"/>
  <c r="S17" i="3"/>
  <c r="P17" i="3"/>
  <c r="J17" i="3"/>
  <c r="G17" i="3"/>
  <c r="D17" i="3"/>
  <c r="A17" i="3"/>
  <c r="AH16" i="3"/>
  <c r="AE16" i="3"/>
  <c r="AB16" i="3"/>
  <c r="Y16" i="3"/>
  <c r="V16" i="3"/>
  <c r="S16" i="3"/>
  <c r="P16" i="3"/>
  <c r="J16" i="3"/>
  <c r="G16" i="3"/>
  <c r="D16" i="3"/>
  <c r="A16" i="3"/>
  <c r="AH15" i="3"/>
  <c r="AE15" i="3"/>
  <c r="AB15" i="3"/>
  <c r="Y15" i="3"/>
  <c r="V15" i="3"/>
  <c r="S15" i="3"/>
  <c r="P15" i="3"/>
  <c r="J15" i="3"/>
  <c r="G15" i="3"/>
  <c r="D15" i="3"/>
  <c r="A15" i="3"/>
  <c r="AH14" i="3"/>
  <c r="AE14" i="3"/>
  <c r="AB14" i="3"/>
  <c r="Y14" i="3"/>
  <c r="V14" i="3"/>
  <c r="S14" i="3"/>
  <c r="P14" i="3"/>
  <c r="J14" i="3"/>
  <c r="G14" i="3"/>
  <c r="D14" i="3"/>
  <c r="A14" i="3"/>
  <c r="AH13" i="3"/>
  <c r="AE13" i="3"/>
  <c r="AB13" i="3"/>
  <c r="Y13" i="3"/>
  <c r="V13" i="3"/>
  <c r="S13" i="3"/>
  <c r="P13" i="3"/>
  <c r="J13" i="3"/>
  <c r="G13" i="3"/>
  <c r="D13" i="3"/>
  <c r="A13" i="3"/>
  <c r="AH12" i="3"/>
  <c r="AE12" i="3"/>
  <c r="AB12" i="3"/>
  <c r="Y12" i="3"/>
  <c r="V12" i="3"/>
  <c r="S12" i="3"/>
  <c r="P12" i="3"/>
  <c r="J12" i="3"/>
  <c r="G12" i="3"/>
  <c r="D12" i="3"/>
  <c r="A12" i="3"/>
  <c r="AH11" i="3"/>
  <c r="AE11" i="3"/>
  <c r="AB11" i="3"/>
  <c r="Y11" i="3"/>
  <c r="V11" i="3"/>
  <c r="S11" i="3"/>
  <c r="P11" i="3"/>
  <c r="J11" i="3"/>
  <c r="G11" i="3"/>
  <c r="D11" i="3"/>
  <c r="A11" i="3"/>
  <c r="AH10" i="3"/>
  <c r="AE10" i="3"/>
  <c r="AB10" i="3"/>
  <c r="Y10" i="3"/>
  <c r="V10" i="3"/>
  <c r="S10" i="3"/>
  <c r="P10" i="3"/>
  <c r="J10" i="3"/>
  <c r="G10" i="3"/>
  <c r="D10" i="3"/>
  <c r="A10" i="3"/>
  <c r="AH9" i="3"/>
  <c r="AE9" i="3"/>
  <c r="AB9" i="3"/>
  <c r="Y9" i="3"/>
  <c r="V9" i="3"/>
  <c r="S9" i="3"/>
  <c r="P9" i="3"/>
  <c r="J9" i="3"/>
  <c r="G9" i="3"/>
  <c r="D9" i="3"/>
  <c r="A9" i="3"/>
  <c r="AH8" i="3"/>
  <c r="AE8" i="3"/>
  <c r="AB8" i="3"/>
  <c r="Y8" i="3"/>
  <c r="V8" i="3"/>
  <c r="S8" i="3"/>
  <c r="P8" i="3"/>
  <c r="J8" i="3"/>
  <c r="G8" i="3"/>
  <c r="D8" i="3"/>
  <c r="A8" i="3"/>
  <c r="AH7" i="3"/>
  <c r="AE7" i="3"/>
  <c r="AB7" i="3"/>
  <c r="Y7" i="3"/>
  <c r="V7" i="3"/>
  <c r="S7" i="3"/>
  <c r="P7" i="3"/>
  <c r="J7" i="3"/>
  <c r="G7" i="3"/>
  <c r="D7" i="3"/>
  <c r="A7" i="3"/>
  <c r="AH6" i="3"/>
  <c r="AE6" i="3"/>
  <c r="AB6" i="3"/>
  <c r="Y6" i="3"/>
  <c r="V6" i="3"/>
  <c r="S6" i="3"/>
  <c r="P6" i="3"/>
  <c r="J6" i="3"/>
  <c r="G6" i="3"/>
  <c r="D6" i="3"/>
  <c r="A6" i="3"/>
  <c r="AH5" i="3"/>
  <c r="AE5" i="3"/>
  <c r="AB5" i="3"/>
  <c r="Y5" i="3"/>
  <c r="V5" i="3"/>
  <c r="S5" i="3"/>
  <c r="P5" i="3"/>
  <c r="J5" i="3"/>
  <c r="G5" i="3"/>
  <c r="D5" i="3"/>
  <c r="A5" i="3"/>
  <c r="AH4" i="3"/>
  <c r="AE4" i="3"/>
  <c r="AB4" i="3"/>
  <c r="Y4" i="3"/>
  <c r="V4" i="3"/>
  <c r="S4" i="3"/>
  <c r="P4" i="3"/>
  <c r="J4" i="3"/>
  <c r="G4" i="3"/>
  <c r="D4" i="3"/>
  <c r="A4" i="3"/>
</calcChain>
</file>

<file path=xl/sharedStrings.xml><?xml version="1.0" encoding="utf-8"?>
<sst xmlns="http://schemas.openxmlformats.org/spreadsheetml/2006/main" count="2379" uniqueCount="462">
  <si>
    <t>4月</t>
    <phoneticPr fontId="3"/>
  </si>
  <si>
    <t>5月</t>
  </si>
  <si>
    <t>6月</t>
  </si>
  <si>
    <t>7月</t>
  </si>
  <si>
    <t>8月</t>
  </si>
  <si>
    <t>9月</t>
  </si>
  <si>
    <t>10月</t>
  </si>
  <si>
    <t>11月</t>
  </si>
  <si>
    <t>12月</t>
  </si>
  <si>
    <t>1月</t>
  </si>
  <si>
    <t>2月</t>
  </si>
  <si>
    <t>3月</t>
  </si>
  <si>
    <t>全校集会(頭髪服装検査)
(40分×6校時+50分)</t>
    <phoneticPr fontId="3"/>
  </si>
  <si>
    <t>元日</t>
    <rPh sb="0" eb="2">
      <t>ガンジツ</t>
    </rPh>
    <phoneticPr fontId="3"/>
  </si>
  <si>
    <t>辞令交付10:00
学年会･部会(13:30)
教科会(14:30)拡大部会(15:30)</t>
    <phoneticPr fontId="3"/>
  </si>
  <si>
    <t>憲法記念日</t>
    <rPh sb="0" eb="2">
      <t>ケンポウ</t>
    </rPh>
    <rPh sb="2" eb="5">
      <t>キネンビ</t>
    </rPh>
    <phoneticPr fontId="3"/>
  </si>
  <si>
    <t>体育大会準備</t>
    <phoneticPr fontId="3"/>
  </si>
  <si>
    <t>文化の日</t>
    <rPh sb="0" eb="2">
      <t>ブンカ</t>
    </rPh>
    <rPh sb="3" eb="4">
      <t>ヒ</t>
    </rPh>
    <phoneticPr fontId="3"/>
  </si>
  <si>
    <t>みどりの日</t>
    <rPh sb="4" eb="5">
      <t>ヒ</t>
    </rPh>
    <phoneticPr fontId="3"/>
  </si>
  <si>
    <t>期末考査③</t>
    <rPh sb="0" eb="4">
      <t>キマツコウサ</t>
    </rPh>
    <phoneticPr fontId="3"/>
  </si>
  <si>
    <t>体育大会予行</t>
    <rPh sb="0" eb="2">
      <t>タイイク</t>
    </rPh>
    <phoneticPr fontId="3"/>
  </si>
  <si>
    <t>仕事始め</t>
    <rPh sb="0" eb="3">
      <t>シゴトハジ</t>
    </rPh>
    <phoneticPr fontId="3"/>
  </si>
  <si>
    <t>こどもの日</t>
    <rPh sb="4" eb="5">
      <t>ヒ</t>
    </rPh>
    <phoneticPr fontId="3"/>
  </si>
  <si>
    <t>期末考査①</t>
    <rPh sb="0" eb="4">
      <t>キマツコウサ</t>
    </rPh>
    <phoneticPr fontId="3"/>
  </si>
  <si>
    <t>期末考査②</t>
    <rPh sb="0" eb="4">
      <t>キマツコウサ</t>
    </rPh>
    <phoneticPr fontId="3"/>
  </si>
  <si>
    <t>①②③課題考査
④対面式･部活動紹介
⑤⑥離任式</t>
    <rPh sb="3" eb="7">
      <t>カダイコウサ</t>
    </rPh>
    <rPh sb="9" eb="12">
      <t>タイメンシキ</t>
    </rPh>
    <rPh sb="13" eb="18">
      <t>ブカツドウショウカイ</t>
    </rPh>
    <rPh sb="21" eb="24">
      <t>リニンシキ</t>
    </rPh>
    <phoneticPr fontId="3"/>
  </si>
  <si>
    <t>山の日</t>
    <phoneticPr fontId="3"/>
  </si>
  <si>
    <t>期末考査④</t>
    <rPh sb="0" eb="4">
      <t>キマツコウサ</t>
    </rPh>
    <phoneticPr fontId="3"/>
  </si>
  <si>
    <t>建国記念の日</t>
    <rPh sb="0" eb="2">
      <t>ケンコク</t>
    </rPh>
    <rPh sb="2" eb="4">
      <t>キネン</t>
    </rPh>
    <rPh sb="5" eb="6">
      <t>ヒ</t>
    </rPh>
    <phoneticPr fontId="3"/>
  </si>
  <si>
    <t>振替休日</t>
    <rPh sb="0" eb="2">
      <t>フリカエ</t>
    </rPh>
    <rPh sb="2" eb="4">
      <t>キュウジツ</t>
    </rPh>
    <phoneticPr fontId="3"/>
  </si>
  <si>
    <t>みなぎの祭</t>
    <phoneticPr fontId="3"/>
  </si>
  <si>
    <t>海の日</t>
    <rPh sb="0" eb="1">
      <t>ウミ</t>
    </rPh>
    <rPh sb="2" eb="3">
      <t>ヒ</t>
    </rPh>
    <phoneticPr fontId="3"/>
  </si>
  <si>
    <t xml:space="preserve">
</t>
    <phoneticPr fontId="3"/>
  </si>
  <si>
    <t>中間考査①</t>
    <rPh sb="0" eb="4">
      <t>チュウカンコウサ</t>
    </rPh>
    <phoneticPr fontId="3"/>
  </si>
  <si>
    <t>春分の日</t>
    <rPh sb="0" eb="2">
      <t>シュンブン</t>
    </rPh>
    <rPh sb="3" eb="4">
      <t>ヒ</t>
    </rPh>
    <phoneticPr fontId="3"/>
  </si>
  <si>
    <t>中間考査③</t>
    <rPh sb="0" eb="4">
      <t>チュウカンコウサ</t>
    </rPh>
    <phoneticPr fontId="3"/>
  </si>
  <si>
    <t>修了式</t>
    <phoneticPr fontId="3"/>
  </si>
  <si>
    <t>勤労感謝の日</t>
    <rPh sb="0" eb="2">
      <t>キンロウ</t>
    </rPh>
    <rPh sb="2" eb="4">
      <t>カンシャ</t>
    </rPh>
    <rPh sb="5" eb="6">
      <t>ヒ</t>
    </rPh>
    <phoneticPr fontId="3"/>
  </si>
  <si>
    <t>天皇誕生日</t>
    <rPh sb="0" eb="2">
      <t>テンノウ</t>
    </rPh>
    <rPh sb="2" eb="5">
      <t>タンジョウビ</t>
    </rPh>
    <phoneticPr fontId="3"/>
  </si>
  <si>
    <t>1年オリエンテーション合宿</t>
    <rPh sb="1" eb="2">
      <t>ネン</t>
    </rPh>
    <rPh sb="11" eb="13">
      <t>ガッシュク</t>
    </rPh>
    <phoneticPr fontId="3"/>
  </si>
  <si>
    <t>昭和の日</t>
    <rPh sb="0" eb="2">
      <t>ショウワ</t>
    </rPh>
    <rPh sb="3" eb="4">
      <t>ヒ</t>
    </rPh>
    <phoneticPr fontId="3"/>
  </si>
  <si>
    <t>月</t>
  </si>
  <si>
    <t>月</t>
    <rPh sb="0" eb="1">
      <t>ゲツ</t>
    </rPh>
    <phoneticPr fontId="3"/>
  </si>
  <si>
    <t>火</t>
  </si>
  <si>
    <t>火</t>
    <rPh sb="0" eb="1">
      <t>カ</t>
    </rPh>
    <phoneticPr fontId="3"/>
  </si>
  <si>
    <t>水</t>
  </si>
  <si>
    <t>木</t>
  </si>
  <si>
    <t>金</t>
  </si>
  <si>
    <t>土</t>
  </si>
  <si>
    <t>日</t>
  </si>
  <si>
    <t>水</t>
    <rPh sb="0" eb="1">
      <t>スイ</t>
    </rPh>
    <phoneticPr fontId="3"/>
  </si>
  <si>
    <t>木</t>
    <rPh sb="0" eb="1">
      <t>モク</t>
    </rPh>
    <phoneticPr fontId="3"/>
  </si>
  <si>
    <t>日</t>
    <rPh sb="0" eb="1">
      <t>ヒ</t>
    </rPh>
    <phoneticPr fontId="3"/>
  </si>
  <si>
    <t>金</t>
    <rPh sb="0" eb="1">
      <t>キン</t>
    </rPh>
    <phoneticPr fontId="3"/>
  </si>
  <si>
    <t>土</t>
    <rPh sb="0" eb="1">
      <t>ド</t>
    </rPh>
    <phoneticPr fontId="3"/>
  </si>
  <si>
    <t>振替休日</t>
    <rPh sb="0" eb="4">
      <t>フリカエキュウジツ</t>
    </rPh>
    <phoneticPr fontId="3"/>
  </si>
  <si>
    <t>成人の日</t>
    <rPh sb="0" eb="2">
      <t>セイジン</t>
    </rPh>
    <rPh sb="3" eb="4">
      <t>ヒ</t>
    </rPh>
    <phoneticPr fontId="3"/>
  </si>
  <si>
    <t>2学期終業式</t>
    <phoneticPr fontId="3"/>
  </si>
  <si>
    <t>冬季休業日(～1/7)</t>
    <rPh sb="0" eb="5">
      <t>トウキキュウギョウビ</t>
    </rPh>
    <phoneticPr fontId="3"/>
  </si>
  <si>
    <t>１学期終業式</t>
    <phoneticPr fontId="3"/>
  </si>
  <si>
    <t>スポーツの日</t>
    <rPh sb="5" eb="6">
      <t>ヒ</t>
    </rPh>
    <phoneticPr fontId="3"/>
  </si>
  <si>
    <t>着任式・１学期始業式
(頭髪服装検査)大掃除
入学式(13:00)</t>
    <rPh sb="5" eb="7">
      <t>ガッキ</t>
    </rPh>
    <phoneticPr fontId="3"/>
  </si>
  <si>
    <t>卒業証書授与式</t>
    <rPh sb="0" eb="4">
      <t>ソツギョウショウショ</t>
    </rPh>
    <rPh sb="4" eb="7">
      <t>ジュヨシキ</t>
    </rPh>
    <phoneticPr fontId="3"/>
  </si>
  <si>
    <t>第2回合格者説明会(9:00)</t>
  </si>
  <si>
    <t>午前中授業45分×4限</t>
    <rPh sb="0" eb="3">
      <t>ゴゼンチュウ</t>
    </rPh>
    <rPh sb="3" eb="5">
      <t>ジュギョウ</t>
    </rPh>
    <rPh sb="7" eb="8">
      <t>フン</t>
    </rPh>
    <rPh sb="10" eb="11">
      <t>ゲン</t>
    </rPh>
    <phoneticPr fontId="3"/>
  </si>
  <si>
    <t>中間考査②</t>
    <rPh sb="0" eb="4">
      <t>チュウカンコウサ</t>
    </rPh>
    <phoneticPr fontId="3"/>
  </si>
  <si>
    <t>答案返却30分×5限</t>
    <rPh sb="0" eb="4">
      <t>トウアンヘンキャク</t>
    </rPh>
    <rPh sb="6" eb="7">
      <t>フン</t>
    </rPh>
    <rPh sb="9" eb="10">
      <t>ゲン</t>
    </rPh>
    <phoneticPr fontId="3"/>
  </si>
  <si>
    <t>答案返却30分×5限</t>
    <rPh sb="0" eb="4">
      <t>セイセキカイギ</t>
    </rPh>
    <phoneticPr fontId="3"/>
  </si>
  <si>
    <t>期末考査④</t>
    <rPh sb="0" eb="2">
      <t>キマツ</t>
    </rPh>
    <rPh sb="2" eb="4">
      <t>コウサ</t>
    </rPh>
    <phoneticPr fontId="3"/>
  </si>
  <si>
    <t>卒業考査②</t>
    <rPh sb="0" eb="4">
      <t>ソツギョウコウサ</t>
    </rPh>
    <phoneticPr fontId="3"/>
  </si>
  <si>
    <t>卒業考査③</t>
    <rPh sb="0" eb="2">
      <t>ソツギョウ</t>
    </rPh>
    <rPh sb="2" eb="4">
      <t>コウサ</t>
    </rPh>
    <phoneticPr fontId="3"/>
  </si>
  <si>
    <t>卒業考査④</t>
    <rPh sb="0" eb="4">
      <t>ソツギョウコウサ</t>
    </rPh>
    <phoneticPr fontId="3"/>
  </si>
  <si>
    <t>学年末考査②</t>
    <rPh sb="0" eb="3">
      <t>ガクネンマツ</t>
    </rPh>
    <rPh sb="3" eb="5">
      <t>コウサ</t>
    </rPh>
    <phoneticPr fontId="3"/>
  </si>
  <si>
    <t>学年末考査③</t>
    <rPh sb="0" eb="3">
      <t>ガクネンマツ</t>
    </rPh>
    <rPh sb="3" eb="5">
      <t>コウサ</t>
    </rPh>
    <phoneticPr fontId="3"/>
  </si>
  <si>
    <t>学年末考査④</t>
    <rPh sb="0" eb="3">
      <t>ガクネンマツ</t>
    </rPh>
    <rPh sb="3" eb="5">
      <t>コウサ</t>
    </rPh>
    <phoneticPr fontId="3"/>
  </si>
  <si>
    <t>第３回職員会議</t>
    <rPh sb="0" eb="1">
      <t>ダイ</t>
    </rPh>
    <rPh sb="2" eb="7">
      <t>カイショクインカイギ</t>
    </rPh>
    <phoneticPr fontId="3"/>
  </si>
  <si>
    <t>第１０回職員会議</t>
    <rPh sb="0" eb="1">
      <t>ダイ</t>
    </rPh>
    <rPh sb="3" eb="4">
      <t>カイ</t>
    </rPh>
    <rPh sb="4" eb="8">
      <t>ショクインカイギ</t>
    </rPh>
    <phoneticPr fontId="3"/>
  </si>
  <si>
    <t>第12回校務運営委員会-職員会議</t>
    <rPh sb="0" eb="1">
      <t>ダイ</t>
    </rPh>
    <rPh sb="3" eb="4">
      <t>カイ</t>
    </rPh>
    <rPh sb="4" eb="11">
      <t>コウムウンエイイインカイ</t>
    </rPh>
    <rPh sb="12" eb="16">
      <t>ショクインカイギ</t>
    </rPh>
    <phoneticPr fontId="3"/>
  </si>
  <si>
    <t>第１３回職員会議
卒業認定会議</t>
    <rPh sb="0" eb="1">
      <t>ダイ</t>
    </rPh>
    <rPh sb="3" eb="4">
      <t>カイ</t>
    </rPh>
    <rPh sb="4" eb="8">
      <t>ショクインカイギ</t>
    </rPh>
    <rPh sb="9" eb="15">
      <t>ソツギョウニンテイカイギ</t>
    </rPh>
    <phoneticPr fontId="3"/>
  </si>
  <si>
    <r>
      <t xml:space="preserve">春季休業日(～4/7)
</t>
    </r>
    <r>
      <rPr>
        <sz val="8"/>
        <rFont val="ＭＳ ゴシック"/>
        <family val="3"/>
        <charset val="128"/>
      </rPr>
      <t>第15回校務運営委員会・職員会議</t>
    </r>
    <rPh sb="12" eb="13">
      <t>ダイ</t>
    </rPh>
    <rPh sb="15" eb="16">
      <t>カイ</t>
    </rPh>
    <rPh sb="16" eb="23">
      <t>コウムウンエイイインカイ</t>
    </rPh>
    <rPh sb="24" eb="28">
      <t>ショクインカイギ</t>
    </rPh>
    <phoneticPr fontId="3"/>
  </si>
  <si>
    <t>就職希望者説明会</t>
    <rPh sb="0" eb="5">
      <t>シュウショクキボウシャ</t>
    </rPh>
    <rPh sb="5" eb="8">
      <t>セツメイカイ</t>
    </rPh>
    <phoneticPr fontId="3"/>
  </si>
  <si>
    <t>就職応募前企業見学（～8/9(金)）</t>
    <rPh sb="0" eb="4">
      <t>シュウショクオウボ</t>
    </rPh>
    <rPh sb="4" eb="5">
      <t>マエ</t>
    </rPh>
    <rPh sb="5" eb="9">
      <t>キギョウケンガク</t>
    </rPh>
    <rPh sb="15" eb="16">
      <t>キン</t>
    </rPh>
    <phoneticPr fontId="3"/>
  </si>
  <si>
    <t>3年就職模擬面接指導</t>
    <rPh sb="1" eb="4">
      <t>ネンシュウショク</t>
    </rPh>
    <rPh sb="4" eb="10">
      <t>モギメンセツシドウ</t>
    </rPh>
    <phoneticPr fontId="3"/>
  </si>
  <si>
    <t>就職試験壮行会</t>
    <rPh sb="0" eb="7">
      <t>シュウショクシケンソウコウカイ</t>
    </rPh>
    <phoneticPr fontId="3"/>
  </si>
  <si>
    <t>1年生考査前自学自習(放課後)</t>
  </si>
  <si>
    <t>1年生考査前自学自習(放課後)</t>
    <rPh sb="1" eb="3">
      <t>ネンセイ</t>
    </rPh>
    <rPh sb="3" eb="6">
      <t>コウサマエ</t>
    </rPh>
    <rPh sb="6" eb="10">
      <t>ジガクジシュウ</t>
    </rPh>
    <rPh sb="11" eb="14">
      <t>ホウカゴ</t>
    </rPh>
    <phoneticPr fontId="3"/>
  </si>
  <si>
    <t>1年生考査前自学自習(放課後)</t>
    <phoneticPr fontId="3"/>
  </si>
  <si>
    <t>第５回職員会議
1年生考査前自学自習(放課後)</t>
    <rPh sb="0" eb="1">
      <t>ダイ</t>
    </rPh>
    <rPh sb="2" eb="3">
      <t>カイ</t>
    </rPh>
    <rPh sb="3" eb="7">
      <t>ショクインカイギ</t>
    </rPh>
    <phoneticPr fontId="3"/>
  </si>
  <si>
    <t>午前中授業45分×4限
成績伝票提出</t>
    <rPh sb="12" eb="16">
      <t>セイセキデンピョウ</t>
    </rPh>
    <rPh sb="16" eb="18">
      <t>テイシュツ</t>
    </rPh>
    <phoneticPr fontId="3"/>
  </si>
  <si>
    <t>午前中授業45分×4限
第６回校務運営委員会</t>
    <rPh sb="12" eb="13">
      <t>ダイ</t>
    </rPh>
    <rPh sb="14" eb="15">
      <t>カイ</t>
    </rPh>
    <rPh sb="15" eb="22">
      <t>コウムウンエイイインカイ</t>
    </rPh>
    <phoneticPr fontId="3"/>
  </si>
  <si>
    <t>午前中授業45分×4限
成績一覧表提出</t>
    <rPh sb="12" eb="17">
      <t>セイセキイチランヒョウ</t>
    </rPh>
    <rPh sb="17" eb="19">
      <t>テイシュツ</t>
    </rPh>
    <phoneticPr fontId="3"/>
  </si>
  <si>
    <t>体育大会予備日</t>
    <rPh sb="0" eb="4">
      <t>タイイクタイカイ</t>
    </rPh>
    <rPh sb="4" eb="7">
      <t>ヨビビ</t>
    </rPh>
    <phoneticPr fontId="3"/>
  </si>
  <si>
    <t>体育大会
第2回英検</t>
    <rPh sb="5" eb="6">
      <t>ダイ</t>
    </rPh>
    <rPh sb="7" eb="8">
      <t>カイ</t>
    </rPh>
    <rPh sb="8" eb="10">
      <t>エイケン</t>
    </rPh>
    <phoneticPr fontId="3"/>
  </si>
  <si>
    <t>2年インターンシップ</t>
    <phoneticPr fontId="3"/>
  </si>
  <si>
    <t>2年インターンシップ
第９回職員会議</t>
    <rPh sb="11" eb="12">
      <t>ダイ</t>
    </rPh>
    <rPh sb="13" eb="14">
      <t>カイ</t>
    </rPh>
    <rPh sb="14" eb="18">
      <t>ショクインカイギ</t>
    </rPh>
    <phoneticPr fontId="3"/>
  </si>
  <si>
    <t>午前中授業45分×4限</t>
    <phoneticPr fontId="3"/>
  </si>
  <si>
    <t>午前中授業45分×4限
成績伝票提出
第１１回校務運営委員会</t>
    <rPh sb="12" eb="16">
      <t>セイセキデンピョウ</t>
    </rPh>
    <rPh sb="16" eb="18">
      <t>テイシュツ</t>
    </rPh>
    <rPh sb="19" eb="20">
      <t>ダイ</t>
    </rPh>
    <rPh sb="22" eb="23">
      <t>カイ</t>
    </rPh>
    <rPh sb="23" eb="30">
      <t>コウムウンエイイインカイ</t>
    </rPh>
    <phoneticPr fontId="3"/>
  </si>
  <si>
    <t>午前中授業45分×4限
防災訓練・大掃除
成績会議　第１１回職員会議</t>
    <rPh sb="12" eb="16">
      <t>ボウサイクンレン</t>
    </rPh>
    <rPh sb="17" eb="20">
      <t>オオソウジ</t>
    </rPh>
    <rPh sb="21" eb="25">
      <t>セイセキカイギ</t>
    </rPh>
    <rPh sb="26" eb="27">
      <t>ダイ</t>
    </rPh>
    <rPh sb="29" eb="30">
      <t>カイ</t>
    </rPh>
    <rPh sb="30" eb="34">
      <t>ショクインカイギ</t>
    </rPh>
    <phoneticPr fontId="3"/>
  </si>
  <si>
    <t>始業式(頭髪服装検査)
面接週間（～15日）</t>
    <rPh sb="12" eb="16">
      <t>メンセツシュウカン</t>
    </rPh>
    <rPh sb="20" eb="21">
      <t>ヒ</t>
    </rPh>
    <phoneticPr fontId="3"/>
  </si>
  <si>
    <t>面接週間45分×4限</t>
    <rPh sb="0" eb="4">
      <t>メンセツシュウカン</t>
    </rPh>
    <rPh sb="6" eb="7">
      <t>フン</t>
    </rPh>
    <rPh sb="9" eb="10">
      <t>ゲン</t>
    </rPh>
    <phoneticPr fontId="3"/>
  </si>
  <si>
    <t xml:space="preserve">午前中授業45分×4限
</t>
    <phoneticPr fontId="3"/>
  </si>
  <si>
    <t>敬老の日                      新規高卒者採用選考開始（就職）</t>
    <rPh sb="31" eb="35">
      <t>サイヨウセンコウ</t>
    </rPh>
    <rPh sb="38" eb="40">
      <t>シュウショク</t>
    </rPh>
    <phoneticPr fontId="3"/>
  </si>
  <si>
    <t>未定</t>
    <rPh sb="0" eb="2">
      <t>ミテイ</t>
    </rPh>
    <phoneticPr fontId="3"/>
  </si>
  <si>
    <t>中間考査④
花植えプロジェクト</t>
    <rPh sb="0" eb="4">
      <t>チュウカンコウサ</t>
    </rPh>
    <rPh sb="6" eb="7">
      <t>ハナ</t>
    </rPh>
    <rPh sb="7" eb="8">
      <t>ウ</t>
    </rPh>
    <phoneticPr fontId="3"/>
  </si>
  <si>
    <t>期末考査⑤
クリーンアップ作戦</t>
    <rPh sb="0" eb="4">
      <t>キマツコウサ</t>
    </rPh>
    <rPh sb="13" eb="15">
      <t>サクセン</t>
    </rPh>
    <phoneticPr fontId="3"/>
  </si>
  <si>
    <t>午前中授業45分×4限
球技大会
成績伝票提出</t>
    <rPh sb="12" eb="16">
      <t>キュウギタイカイ</t>
    </rPh>
    <rPh sb="17" eb="21">
      <t>セイセキデンピョウ</t>
    </rPh>
    <rPh sb="21" eb="23">
      <t>テイシュツ</t>
    </rPh>
    <phoneticPr fontId="3"/>
  </si>
  <si>
    <t>中間考査④
花植えプロジェクト</t>
    <rPh sb="0" eb="2">
      <t>チュウカン</t>
    </rPh>
    <rPh sb="2" eb="4">
      <t>コウサ</t>
    </rPh>
    <rPh sb="6" eb="7">
      <t>ハナ</t>
    </rPh>
    <rPh sb="7" eb="8">
      <t>ウ</t>
    </rPh>
    <phoneticPr fontId="3"/>
  </si>
  <si>
    <t>学年末考査⑤
花植えプロジェクト</t>
    <rPh sb="0" eb="5">
      <t>ガクネンマツコウサ</t>
    </rPh>
    <rPh sb="7" eb="9">
      <t>ハナウ</t>
    </rPh>
    <phoneticPr fontId="3"/>
  </si>
  <si>
    <t>心肺蘇生法講習会</t>
    <rPh sb="0" eb="5">
      <t>シンパイソセイホウ</t>
    </rPh>
    <rPh sb="5" eb="8">
      <t>コウシュウカイ</t>
    </rPh>
    <phoneticPr fontId="3"/>
  </si>
  <si>
    <t>学年末考査①
学校保健委員会</t>
    <rPh sb="0" eb="3">
      <t>ガクネンマツ</t>
    </rPh>
    <rPh sb="3" eb="5">
      <t>コウサ</t>
    </rPh>
    <rPh sb="7" eb="14">
      <t>ガッコウホケンイインカイ</t>
    </rPh>
    <phoneticPr fontId="3"/>
  </si>
  <si>
    <t>２学期始業式(頭髪服装検査)
面談週間（～６日）</t>
    <rPh sb="1" eb="3">
      <t>ガッキ</t>
    </rPh>
    <rPh sb="15" eb="19">
      <t>メンダンシュウカン</t>
    </rPh>
    <rPh sb="22" eb="23">
      <t>ヒ</t>
    </rPh>
    <phoneticPr fontId="3"/>
  </si>
  <si>
    <t>面談週間45分×４限</t>
    <rPh sb="0" eb="4">
      <t>メンダンシュウカン</t>
    </rPh>
    <rPh sb="6" eb="7">
      <t>フン</t>
    </rPh>
    <rPh sb="9" eb="10">
      <t>ゲン</t>
    </rPh>
    <phoneticPr fontId="3"/>
  </si>
  <si>
    <t>面談週間45分×４限
指定校推薦会議（進学）</t>
    <rPh sb="11" eb="14">
      <t>シテイコウ</t>
    </rPh>
    <rPh sb="14" eb="18">
      <t>スイセンカイギ</t>
    </rPh>
    <rPh sb="19" eb="21">
      <t>シンガク</t>
    </rPh>
    <phoneticPr fontId="3"/>
  </si>
  <si>
    <t>面談週間45分×４限</t>
    <phoneticPr fontId="3"/>
  </si>
  <si>
    <t>1年オリエンテーション合宿
2年校外学習
3年校外学習</t>
    <rPh sb="1" eb="2">
      <t>ネン</t>
    </rPh>
    <rPh sb="11" eb="13">
      <t>ガッシュク</t>
    </rPh>
    <rPh sb="15" eb="16">
      <t>ネン</t>
    </rPh>
    <rPh sb="16" eb="18">
      <t>コウガイ</t>
    </rPh>
    <rPh sb="18" eb="20">
      <t>ガクシュウ</t>
    </rPh>
    <rPh sb="22" eb="23">
      <t>ネン</t>
    </rPh>
    <rPh sb="23" eb="27">
      <t>コウガイガクシュウ</t>
    </rPh>
    <phoneticPr fontId="3"/>
  </si>
  <si>
    <t>閉庁日</t>
    <rPh sb="0" eb="3">
      <t>ヘイチョウビ</t>
    </rPh>
    <phoneticPr fontId="3"/>
  </si>
  <si>
    <t>中間考査①
PTA総会・学年別懇談会</t>
    <rPh sb="0" eb="4">
      <t>チュウカンコウサ</t>
    </rPh>
    <phoneticPr fontId="3"/>
  </si>
  <si>
    <t>ビジネス計算実務検定</t>
    <rPh sb="4" eb="6">
      <t>ケイサン</t>
    </rPh>
    <rPh sb="6" eb="8">
      <t>ジツム</t>
    </rPh>
    <rPh sb="8" eb="10">
      <t>ケンテイ</t>
    </rPh>
    <phoneticPr fontId="3"/>
  </si>
  <si>
    <t>ビジネス文書実務検定</t>
    <rPh sb="4" eb="6">
      <t>ブンショ</t>
    </rPh>
    <rPh sb="6" eb="8">
      <t>ジツム</t>
    </rPh>
    <rPh sb="8" eb="10">
      <t>ケンテイ</t>
    </rPh>
    <phoneticPr fontId="3"/>
  </si>
  <si>
    <t>秋分の日
情報処理検定</t>
    <rPh sb="0" eb="2">
      <t>シュウブン</t>
    </rPh>
    <rPh sb="3" eb="4">
      <t>ヒ</t>
    </rPh>
    <rPh sb="5" eb="9">
      <t>ジョウホウショリ</t>
    </rPh>
    <rPh sb="9" eb="11">
      <t>ケンテイ</t>
    </rPh>
    <phoneticPr fontId="3"/>
  </si>
  <si>
    <t>ビジネス計算実務検定</t>
    <rPh sb="4" eb="10">
      <t>ケイサンジツムケンテイ</t>
    </rPh>
    <phoneticPr fontId="3"/>
  </si>
  <si>
    <t>情報処理検定</t>
    <rPh sb="0" eb="6">
      <t>ジョウホウショリケンテイ</t>
    </rPh>
    <phoneticPr fontId="3"/>
  </si>
  <si>
    <t>※発展的統合校学力検査</t>
    <rPh sb="1" eb="7">
      <t>ハッテンテキトウゴウコウ</t>
    </rPh>
    <rPh sb="7" eb="11">
      <t>ガクリョクケンサ</t>
    </rPh>
    <phoneticPr fontId="3"/>
  </si>
  <si>
    <t>※発展的統合校
　オープンハイスクール①</t>
    <rPh sb="1" eb="4">
      <t>ハッテンテキ</t>
    </rPh>
    <rPh sb="4" eb="7">
      <t>トウゴウコウ</t>
    </rPh>
    <phoneticPr fontId="3"/>
  </si>
  <si>
    <t>※発展的統合校
　オープンハイスクール②</t>
    <rPh sb="1" eb="4">
      <t>ハッテンテキ</t>
    </rPh>
    <rPh sb="4" eb="7">
      <t>トウゴウコウ</t>
    </rPh>
    <phoneticPr fontId="3"/>
  </si>
  <si>
    <t>※発展的統合校推薦入試</t>
    <rPh sb="1" eb="6">
      <t>ハッテンテキトウゴウ</t>
    </rPh>
    <rPh sb="6" eb="7">
      <t>コウ</t>
    </rPh>
    <rPh sb="7" eb="11">
      <t>スイセンニュウシ</t>
    </rPh>
    <phoneticPr fontId="3"/>
  </si>
  <si>
    <t>1年オリエンテーション合宿下見</t>
    <phoneticPr fontId="3"/>
  </si>
  <si>
    <t>生徒総会
尿再検査</t>
    <rPh sb="0" eb="4">
      <t>セイトソウカイ</t>
    </rPh>
    <rPh sb="5" eb="6">
      <t>ニョウ</t>
    </rPh>
    <rPh sb="6" eb="9">
      <t>サイケンサ</t>
    </rPh>
    <phoneticPr fontId="3"/>
  </si>
  <si>
    <t>日</t>
    <rPh sb="0" eb="1">
      <t>ヒ</t>
    </rPh>
    <phoneticPr fontId="5"/>
  </si>
  <si>
    <t>曜</t>
    <rPh sb="0" eb="1">
      <t>ヨウ</t>
    </rPh>
    <phoneticPr fontId="5"/>
  </si>
  <si>
    <t>備考</t>
    <rPh sb="0" eb="2">
      <t>ビコウ</t>
    </rPh>
    <phoneticPr fontId="3"/>
  </si>
  <si>
    <t>1年オリエンテーション合宿Ⅰ</t>
    <rPh sb="1" eb="2">
      <t>ネン</t>
    </rPh>
    <rPh sb="11" eb="13">
      <t>ガッシュク</t>
    </rPh>
    <phoneticPr fontId="3"/>
  </si>
  <si>
    <t>1年オリエンテーション合宿Ⅱ     2年・3年校外学習</t>
    <rPh sb="1" eb="2">
      <t>ネン</t>
    </rPh>
    <rPh sb="11" eb="13">
      <t>ガッシュク</t>
    </rPh>
    <rPh sb="20" eb="21">
      <t>ネン</t>
    </rPh>
    <rPh sb="23" eb="24">
      <t>ネン</t>
    </rPh>
    <rPh sb="24" eb="26">
      <t>コウガイ</t>
    </rPh>
    <rPh sb="26" eb="28">
      <t>ガクシュウ</t>
    </rPh>
    <phoneticPr fontId="3"/>
  </si>
  <si>
    <t>学　　校　　行　　事</t>
    <rPh sb="0" eb="1">
      <t>ガク</t>
    </rPh>
    <rPh sb="3" eb="4">
      <t>コウ</t>
    </rPh>
    <rPh sb="6" eb="7">
      <t>イキ</t>
    </rPh>
    <rPh sb="9" eb="10">
      <t>コト</t>
    </rPh>
    <phoneticPr fontId="5"/>
  </si>
  <si>
    <t>第1回校運(9:00)　　第1回職会(10:30)　　
職員ガイダンス(13:30)</t>
    <rPh sb="0" eb="2">
      <t>ショクイン</t>
    </rPh>
    <rPh sb="28" eb="30">
      <t>ショクイン</t>
    </rPh>
    <phoneticPr fontId="3"/>
  </si>
  <si>
    <t>着任式　　始業式(頭髪服装検査)　
大掃除　　入学式(13:00)</t>
    <rPh sb="5" eb="8">
      <t>シギョウシキ</t>
    </rPh>
    <phoneticPr fontId="3"/>
  </si>
  <si>
    <t>３年模試（希望者）</t>
    <rPh sb="1" eb="4">
      <t>ネンモシ</t>
    </rPh>
    <rPh sb="5" eb="8">
      <t>キボウシャ</t>
    </rPh>
    <phoneticPr fontId="3"/>
  </si>
  <si>
    <t>教育相談</t>
    <rPh sb="0" eb="4">
      <t>キョウイクソウダン</t>
    </rPh>
    <phoneticPr fontId="3"/>
  </si>
  <si>
    <t>教育相談</t>
    <phoneticPr fontId="3"/>
  </si>
  <si>
    <t>教育相談
第３回校務運営委員会</t>
    <rPh sb="5" eb="6">
      <t>ダイ</t>
    </rPh>
    <rPh sb="7" eb="8">
      <t>カイ</t>
    </rPh>
    <rPh sb="8" eb="15">
      <t>コウムウンエイイインカイ</t>
    </rPh>
    <phoneticPr fontId="3"/>
  </si>
  <si>
    <t>教育相談
1年生考査前自学自習(放課後)</t>
    <rPh sb="0" eb="4">
      <t>キョウイクソウダン</t>
    </rPh>
    <rPh sb="6" eb="8">
      <t>ネンセイ</t>
    </rPh>
    <rPh sb="8" eb="11">
      <t>コウサマエ</t>
    </rPh>
    <rPh sb="11" eb="15">
      <t>ジガクジシュウ</t>
    </rPh>
    <rPh sb="16" eb="19">
      <t>ホウカゴ</t>
    </rPh>
    <phoneticPr fontId="3"/>
  </si>
  <si>
    <t>内科検診（1年、2年1組）</t>
    <rPh sb="0" eb="4">
      <t>ナイカケンシン</t>
    </rPh>
    <rPh sb="6" eb="7">
      <t>ネン</t>
    </rPh>
    <rPh sb="9" eb="10">
      <t>ネン</t>
    </rPh>
    <rPh sb="11" eb="12">
      <t>クミ</t>
    </rPh>
    <phoneticPr fontId="3"/>
  </si>
  <si>
    <t>歯科検診（2年1組、3年）</t>
    <rPh sb="0" eb="4">
      <t>シカケンシン</t>
    </rPh>
    <rPh sb="6" eb="7">
      <t>ネン</t>
    </rPh>
    <rPh sb="8" eb="9">
      <t>クミ</t>
    </rPh>
    <rPh sb="11" eb="12">
      <t>ネン</t>
    </rPh>
    <phoneticPr fontId="3"/>
  </si>
  <si>
    <t>内科検診（2年2組、3年）</t>
    <rPh sb="0" eb="4">
      <t>ナイカケンシン</t>
    </rPh>
    <rPh sb="6" eb="7">
      <t>ネン</t>
    </rPh>
    <rPh sb="8" eb="9">
      <t>クミ</t>
    </rPh>
    <rPh sb="11" eb="12">
      <t>ネン</t>
    </rPh>
    <phoneticPr fontId="3"/>
  </si>
  <si>
    <t>耳鼻科検診（2年2組、3年）</t>
    <rPh sb="0" eb="5">
      <t>ジビカケンシン</t>
    </rPh>
    <rPh sb="7" eb="8">
      <t>ネン</t>
    </rPh>
    <rPh sb="9" eb="10">
      <t>クミ</t>
    </rPh>
    <rPh sb="12" eb="13">
      <t>ネン</t>
    </rPh>
    <phoneticPr fontId="3"/>
  </si>
  <si>
    <t>教育相談
第５回校務運営委員会</t>
    <rPh sb="5" eb="6">
      <t>ダイ</t>
    </rPh>
    <rPh sb="7" eb="8">
      <t>カイ</t>
    </rPh>
    <rPh sb="8" eb="15">
      <t>コウムウンエイイインカイ</t>
    </rPh>
    <phoneticPr fontId="3"/>
  </si>
  <si>
    <t>教育相談
求人票公開
午前中授業45分×4限</t>
    <rPh sb="0" eb="4">
      <t>キョウイクソウダン</t>
    </rPh>
    <rPh sb="5" eb="10">
      <t>キュウジンヒョウコウカイ</t>
    </rPh>
    <rPh sb="11" eb="14">
      <t>ゴゼンチュウ</t>
    </rPh>
    <rPh sb="14" eb="16">
      <t>ジュギョウ</t>
    </rPh>
    <rPh sb="18" eb="19">
      <t>フン</t>
    </rPh>
    <rPh sb="21" eb="22">
      <t>ゲン</t>
    </rPh>
    <phoneticPr fontId="3"/>
  </si>
  <si>
    <t>午前中授業45分×4限
生徒会選挙
成績一覧表提出</t>
    <rPh sb="12" eb="17">
      <t>セイトカイセンキョ</t>
    </rPh>
    <rPh sb="18" eb="23">
      <t>セイセキイチランヒョウ</t>
    </rPh>
    <rPh sb="23" eb="25">
      <t>テイシュツ</t>
    </rPh>
    <phoneticPr fontId="3"/>
  </si>
  <si>
    <t>第７回校務運営委員会・職員会議</t>
    <phoneticPr fontId="3"/>
  </si>
  <si>
    <t>職員会議予備日
カウンセリング研修会（午前）</t>
    <rPh sb="0" eb="4">
      <t>ショクインカイギ</t>
    </rPh>
    <rPh sb="4" eb="7">
      <t>ヨビビ</t>
    </rPh>
    <rPh sb="19" eb="21">
      <t>ゴゼン</t>
    </rPh>
    <phoneticPr fontId="3"/>
  </si>
  <si>
    <t>教育相談
面談週間45分×４限</t>
    <rPh sb="0" eb="4">
      <t>キョウイクソウダン</t>
    </rPh>
    <phoneticPr fontId="3"/>
  </si>
  <si>
    <t>第８回校務運営委員会</t>
    <rPh sb="0" eb="1">
      <t>ダイ</t>
    </rPh>
    <rPh sb="2" eb="3">
      <t>カイ</t>
    </rPh>
    <rPh sb="3" eb="10">
      <t>コウムウンエイイインカイ</t>
    </rPh>
    <phoneticPr fontId="3"/>
  </si>
  <si>
    <t>教育相談
第８回職員会議</t>
    <rPh sb="0" eb="4">
      <t>キョウイクソウダン</t>
    </rPh>
    <rPh sb="5" eb="6">
      <t>ダイ</t>
    </rPh>
    <rPh sb="7" eb="8">
      <t>カイ</t>
    </rPh>
    <rPh sb="8" eb="12">
      <t>ショクインカイギ</t>
    </rPh>
    <phoneticPr fontId="3"/>
  </si>
  <si>
    <t>第９回校務運営委員会　　　　　　
2年インターンシップ（～25日）</t>
    <rPh sb="0" eb="1">
      <t>ダイ</t>
    </rPh>
    <rPh sb="2" eb="3">
      <t>カイ</t>
    </rPh>
    <rPh sb="3" eb="10">
      <t>コウムウンエイイインカイ</t>
    </rPh>
    <rPh sb="18" eb="19">
      <t>ネン</t>
    </rPh>
    <rPh sb="31" eb="32">
      <t>ニチ</t>
    </rPh>
    <phoneticPr fontId="3"/>
  </si>
  <si>
    <t>全校集会(頭髪服装検査)
(40分×6校時+50分)
教育相談</t>
    <rPh sb="27" eb="31">
      <t>キョウイクソウダン</t>
    </rPh>
    <phoneticPr fontId="3"/>
  </si>
  <si>
    <t>第１０回校務運営委員会</t>
    <rPh sb="0" eb="1">
      <t>ダイ</t>
    </rPh>
    <rPh sb="3" eb="4">
      <t>カイ</t>
    </rPh>
    <rPh sb="4" eb="11">
      <t>コウムウンエイイインカイ</t>
    </rPh>
    <phoneticPr fontId="3"/>
  </si>
  <si>
    <t>教育相談
1年生考査前自学自習(放課後)</t>
    <phoneticPr fontId="3"/>
  </si>
  <si>
    <t>午前中授業45分×4限
個人票配布
教育相談</t>
    <rPh sb="0" eb="5">
      <t>ゴゼンチュウジュギョウ</t>
    </rPh>
    <rPh sb="7" eb="8">
      <t>フン</t>
    </rPh>
    <rPh sb="10" eb="11">
      <t>ゲン</t>
    </rPh>
    <rPh sb="12" eb="15">
      <t>コジンヒョウ</t>
    </rPh>
    <rPh sb="15" eb="17">
      <t>ハイフ</t>
    </rPh>
    <phoneticPr fontId="3"/>
  </si>
  <si>
    <t>３年生午前中授業
教育相談</t>
    <rPh sb="1" eb="8">
      <t>ネンセイゴゼンチュウジュギョウ</t>
    </rPh>
    <rPh sb="9" eb="13">
      <t>キョウイクソウダン</t>
    </rPh>
    <phoneticPr fontId="3"/>
  </si>
  <si>
    <t>卒業考査①</t>
    <rPh sb="0" eb="4">
      <t>ソツギョウコウサ</t>
    </rPh>
    <phoneticPr fontId="3"/>
  </si>
  <si>
    <t>答案返却30分×5限
教育相談</t>
    <rPh sb="0" eb="4">
      <t>セイセキカイギ</t>
    </rPh>
    <rPh sb="11" eb="15">
      <t>キョウイクソウダン</t>
    </rPh>
    <phoneticPr fontId="3"/>
  </si>
  <si>
    <t>午前中授業45分×4限
球技大会　　個人票配布
第１４回校務運営委員会</t>
    <rPh sb="12" eb="16">
      <t>キュウギタイカイ</t>
    </rPh>
    <rPh sb="18" eb="21">
      <t>コジンヒョウ</t>
    </rPh>
    <rPh sb="21" eb="23">
      <t>ハイフ</t>
    </rPh>
    <rPh sb="24" eb="25">
      <t>ダイ</t>
    </rPh>
    <rPh sb="27" eb="28">
      <t>カイ</t>
    </rPh>
    <rPh sb="28" eb="35">
      <t>コウムウンエイイインカイ</t>
    </rPh>
    <phoneticPr fontId="3"/>
  </si>
  <si>
    <t>午前中授業45分×4限
成績会議　第１４回職員会議
教育相談</t>
    <rPh sb="12" eb="16">
      <t>セイセキカイギ</t>
    </rPh>
    <rPh sb="17" eb="18">
      <t>ダイ</t>
    </rPh>
    <rPh sb="20" eb="21">
      <t>カイ</t>
    </rPh>
    <rPh sb="21" eb="25">
      <t>ショクインカイギ</t>
    </rPh>
    <rPh sb="26" eb="30">
      <t>キョウイクソウダン</t>
    </rPh>
    <phoneticPr fontId="3"/>
  </si>
  <si>
    <t>1年生考査前自学自習(放課後)
耳鼻科検診（1年、2年1組）</t>
    <rPh sb="1" eb="3">
      <t>ネンセイ</t>
    </rPh>
    <rPh sb="3" eb="6">
      <t>コウサマエ</t>
    </rPh>
    <rPh sb="6" eb="10">
      <t>ジガクジシュウ</t>
    </rPh>
    <rPh sb="11" eb="14">
      <t>ホウカゴ</t>
    </rPh>
    <rPh sb="16" eb="21">
      <t>ジビカケンシン</t>
    </rPh>
    <rPh sb="23" eb="24">
      <t>ネン</t>
    </rPh>
    <rPh sb="26" eb="27">
      <t>ネン</t>
    </rPh>
    <rPh sb="28" eb="29">
      <t>クミ</t>
    </rPh>
    <phoneticPr fontId="3"/>
  </si>
  <si>
    <t>第４回職員会議
教育相談
第1回英検</t>
    <rPh sb="0" eb="1">
      <t>ダイ</t>
    </rPh>
    <rPh sb="2" eb="3">
      <t>カイ</t>
    </rPh>
    <rPh sb="3" eb="7">
      <t>ショクインカイギ</t>
    </rPh>
    <rPh sb="8" eb="12">
      <t>キョウイクソウダン</t>
    </rPh>
    <rPh sb="13" eb="14">
      <t>ダイ</t>
    </rPh>
    <rPh sb="15" eb="16">
      <t>カイ</t>
    </rPh>
    <rPh sb="16" eb="18">
      <t>エイケン</t>
    </rPh>
    <phoneticPr fontId="3"/>
  </si>
  <si>
    <t>午前中授業40分×4限
午後:清掃＋準備15:20まで
歯科検診（1年、2年2組）</t>
    <rPh sb="0" eb="3">
      <t>ゴゼンチュウ</t>
    </rPh>
    <rPh sb="3" eb="5">
      <t>ジュギョウ</t>
    </rPh>
    <rPh sb="7" eb="8">
      <t>フン</t>
    </rPh>
    <rPh sb="10" eb="11">
      <t>ゲン</t>
    </rPh>
    <rPh sb="12" eb="14">
      <t>ゴゴ</t>
    </rPh>
    <rPh sb="15" eb="17">
      <t>セイソウ</t>
    </rPh>
    <rPh sb="18" eb="20">
      <t>ジュンビ</t>
    </rPh>
    <rPh sb="28" eb="32">
      <t>シカケンシン</t>
    </rPh>
    <rPh sb="34" eb="35">
      <t>ネン</t>
    </rPh>
    <rPh sb="37" eb="38">
      <t>ネン</t>
    </rPh>
    <rPh sb="39" eb="40">
      <t>クミ</t>
    </rPh>
    <phoneticPr fontId="3"/>
  </si>
  <si>
    <t>全校集会(頭髪服装検査)
(40分×6校時+50分)
第１３回校務運営委員会
教育相談</t>
    <rPh sb="27" eb="28">
      <t>ダイ</t>
    </rPh>
    <rPh sb="30" eb="31">
      <t>カイ</t>
    </rPh>
    <rPh sb="31" eb="38">
      <t>コウムウンエイイインカイ</t>
    </rPh>
    <rPh sb="39" eb="43">
      <t>キョウイクソウダン</t>
    </rPh>
    <phoneticPr fontId="3"/>
  </si>
  <si>
    <t>答案返却30分×5限
修学旅行前健康相談</t>
    <rPh sb="0" eb="4">
      <t>セイセキカイギ</t>
    </rPh>
    <rPh sb="11" eb="16">
      <t>シュウガクリョコウマエ</t>
    </rPh>
    <rPh sb="16" eb="20">
      <t>ケンコウソウダン</t>
    </rPh>
    <phoneticPr fontId="3"/>
  </si>
  <si>
    <t>職員室内移動（8:30～）
学年会･部会(午前)　教科会(午前)　
辞令交付（午後）拡大部会(午後)</t>
    <rPh sb="0" eb="4">
      <t>ショクインシツナイ</t>
    </rPh>
    <rPh sb="4" eb="6">
      <t>イドウ</t>
    </rPh>
    <rPh sb="21" eb="23">
      <t>ゴゼン</t>
    </rPh>
    <rPh sb="47" eb="49">
      <t>ゴゴ</t>
    </rPh>
    <phoneticPr fontId="3"/>
  </si>
  <si>
    <t>生徒登下校</t>
    <rPh sb="0" eb="2">
      <t>セイト</t>
    </rPh>
    <rPh sb="2" eb="5">
      <t>トウゲコウ</t>
    </rPh>
    <phoneticPr fontId="3"/>
  </si>
  <si>
    <r>
      <t xml:space="preserve">学校評議員会・地域連携協議会
</t>
    </r>
    <r>
      <rPr>
        <i/>
        <u/>
        <sz val="9"/>
        <rFont val="ＭＳ ゴシック"/>
        <family val="3"/>
        <charset val="128"/>
      </rPr>
      <t xml:space="preserve">
※面談週間、２４日３年生午前中は要検討
</t>
    </r>
    <r>
      <rPr>
        <sz val="9"/>
        <rFont val="ＭＳ ゴシック"/>
        <family val="3"/>
        <charset val="128"/>
      </rPr>
      <t>　　</t>
    </r>
    <r>
      <rPr>
        <i/>
        <u/>
        <sz val="9"/>
        <rFont val="ＭＳ ゴシック"/>
        <family val="3"/>
        <charset val="128"/>
      </rPr>
      <t>（年度始めに結論）</t>
    </r>
    <rPh sb="0" eb="6">
      <t>ガッコウヒョウギインカイ</t>
    </rPh>
    <rPh sb="7" eb="14">
      <t>チイキレンケイキョウギカイ</t>
    </rPh>
    <rPh sb="17" eb="21">
      <t>メンダンシュウカン</t>
    </rPh>
    <rPh sb="24" eb="25">
      <t>ヒ</t>
    </rPh>
    <rPh sb="26" eb="28">
      <t>ネンセイ</t>
    </rPh>
    <rPh sb="28" eb="31">
      <t>ゴゼンチュウ</t>
    </rPh>
    <rPh sb="32" eb="33">
      <t>ヨウ</t>
    </rPh>
    <rPh sb="33" eb="35">
      <t>ケントウ</t>
    </rPh>
    <rPh sb="39" eb="41">
      <t>ネンド</t>
    </rPh>
    <rPh sb="41" eb="42">
      <t>ハジ</t>
    </rPh>
    <rPh sb="44" eb="46">
      <t>ケツロン</t>
    </rPh>
    <phoneticPr fontId="3"/>
  </si>
  <si>
    <t>教科書販売・写真撮影</t>
    <rPh sb="0" eb="5">
      <t>キョウカショハンバイ</t>
    </rPh>
    <rPh sb="6" eb="10">
      <t>シャシンサツエイ</t>
    </rPh>
    <phoneticPr fontId="3"/>
  </si>
  <si>
    <t>2年分野別ガイダンス
1年分野別ガイダンス
2年国際理解特別授業
人権講演会
3年マナー講座</t>
    <rPh sb="1" eb="2">
      <t>ネン</t>
    </rPh>
    <rPh sb="2" eb="5">
      <t>ブンヤベツ</t>
    </rPh>
    <rPh sb="12" eb="16">
      <t>ネンブンヤベツ</t>
    </rPh>
    <rPh sb="23" eb="24">
      <t>ネン</t>
    </rPh>
    <rPh sb="24" eb="26">
      <t>コクサイ</t>
    </rPh>
    <rPh sb="26" eb="28">
      <t>リカイ</t>
    </rPh>
    <rPh sb="28" eb="30">
      <t>トクベツ</t>
    </rPh>
    <rPh sb="30" eb="32">
      <t>ジュギョウ</t>
    </rPh>
    <rPh sb="33" eb="38">
      <t>ジンケンコウエンカイ</t>
    </rPh>
    <rPh sb="40" eb="41">
      <t>ネン</t>
    </rPh>
    <rPh sb="44" eb="46">
      <t>コウザ</t>
    </rPh>
    <phoneticPr fontId="3"/>
  </si>
  <si>
    <t>15日校長不在
1年大学専門学校見学</t>
    <rPh sb="2" eb="3">
      <t>ヒ</t>
    </rPh>
    <rPh sb="3" eb="7">
      <t>コウチョウフザイ</t>
    </rPh>
    <rPh sb="9" eb="10">
      <t>ネン</t>
    </rPh>
    <rPh sb="10" eb="16">
      <t>ダイガクセンモンガッコウ</t>
    </rPh>
    <rPh sb="16" eb="18">
      <t>ケンガク</t>
    </rPh>
    <phoneticPr fontId="3"/>
  </si>
  <si>
    <t>4日校長不在</t>
    <rPh sb="1" eb="2">
      <t>ヒ</t>
    </rPh>
    <rPh sb="2" eb="6">
      <t>コウチョウフザイ</t>
    </rPh>
    <phoneticPr fontId="3"/>
  </si>
  <si>
    <t>17日校長不在
2年進路ガイダンス
3年進路ガイダンス　　　　　　　　　　　　</t>
    <rPh sb="2" eb="3">
      <t>ヒ</t>
    </rPh>
    <rPh sb="3" eb="7">
      <t>コウチョウフザイ</t>
    </rPh>
    <rPh sb="9" eb="10">
      <t>ネン</t>
    </rPh>
    <rPh sb="10" eb="12">
      <t>シンロ</t>
    </rPh>
    <phoneticPr fontId="3"/>
  </si>
  <si>
    <t>3年就職対象者指導（面接）
就職校内選考会
生徒会リーダー研修会
各種点検</t>
    <rPh sb="1" eb="2">
      <t>ネン</t>
    </rPh>
    <rPh sb="2" eb="7">
      <t>シュウショクタイショウシャ</t>
    </rPh>
    <rPh sb="7" eb="9">
      <t>シドウ</t>
    </rPh>
    <rPh sb="10" eb="12">
      <t>メンセツ</t>
    </rPh>
    <rPh sb="14" eb="21">
      <t>シュウショクコウナイセンコウカイ</t>
    </rPh>
    <phoneticPr fontId="3"/>
  </si>
  <si>
    <t>2年インターンシップ事前指導</t>
    <rPh sb="1" eb="2">
      <t>ネン</t>
    </rPh>
    <rPh sb="10" eb="14">
      <t>ジゼンシドウ</t>
    </rPh>
    <phoneticPr fontId="3"/>
  </si>
  <si>
    <t>⑤⑥1年心電図レントゲン</t>
    <rPh sb="3" eb="4">
      <t>ネン</t>
    </rPh>
    <rPh sb="4" eb="7">
      <t>シンデンズ</t>
    </rPh>
    <phoneticPr fontId="3"/>
  </si>
  <si>
    <t>夏季休業日（～8/31）
職員健康診断</t>
    <rPh sb="13" eb="15">
      <t>ショクイン</t>
    </rPh>
    <rPh sb="15" eb="19">
      <t>ケンコウシンダン</t>
    </rPh>
    <phoneticPr fontId="3"/>
  </si>
  <si>
    <t>1年心電図レントゲン⑤⑥校時</t>
    <rPh sb="1" eb="2">
      <t>ネン</t>
    </rPh>
    <rPh sb="2" eb="5">
      <t>シンデンズ</t>
    </rPh>
    <rPh sb="12" eb="14">
      <t>コウジ</t>
    </rPh>
    <phoneticPr fontId="3"/>
  </si>
  <si>
    <t>１年芸術教科書販売(昼休み)
１年個人写真撮影
１年自転車点検</t>
    <rPh sb="25" eb="26">
      <t>ネン</t>
    </rPh>
    <rPh sb="26" eb="31">
      <t>ジテンシャテンケン</t>
    </rPh>
    <phoneticPr fontId="3"/>
  </si>
  <si>
    <r>
      <t xml:space="preserve">1年①学年集会②ｵﾘｴﾝﾃｰｼｮﾝ
</t>
    </r>
    <r>
      <rPr>
        <sz val="6"/>
        <rFont val="ＭＳ ゴシック"/>
        <family val="3"/>
        <charset val="128"/>
      </rPr>
      <t>1.2年グループエンカウンター(3.4限)
全学年⑤身体計測⑥ＬＨＲ</t>
    </r>
    <rPh sb="21" eb="22">
      <t>ネン</t>
    </rPh>
    <rPh sb="37" eb="38">
      <t>ゲン</t>
    </rPh>
    <rPh sb="40" eb="43">
      <t>ゼンガクネン</t>
    </rPh>
    <phoneticPr fontId="3"/>
  </si>
  <si>
    <t>芸術鑑賞会（校外）</t>
    <rPh sb="0" eb="5">
      <t>ゲイジュツカンショウカイ</t>
    </rPh>
    <rPh sb="6" eb="8">
      <t>コウガイ</t>
    </rPh>
    <phoneticPr fontId="3"/>
  </si>
  <si>
    <r>
      <t xml:space="preserve">第2回校務運営委員会(9:00)
第2回職員会議(10:30)
</t>
    </r>
    <r>
      <rPr>
        <sz val="8"/>
        <rFont val="ＭＳ ゴシック"/>
        <family val="3"/>
        <charset val="128"/>
      </rPr>
      <t>職員ガイダンス・人権教育研修会
1年オリエンテーション合宿下見</t>
    </r>
    <rPh sb="40" eb="44">
      <t>ジンケンキョウイク</t>
    </rPh>
    <rPh sb="44" eb="47">
      <t>ケンシュウカイ</t>
    </rPh>
    <phoneticPr fontId="3"/>
  </si>
  <si>
    <t>第1回校務運営委員会(9:00)
第1回職員会議(10:30)
各会議</t>
    <rPh sb="0" eb="2">
      <t>ショクイン</t>
    </rPh>
    <rPh sb="32" eb="35">
      <t>カクカイギ</t>
    </rPh>
    <phoneticPr fontId="3"/>
  </si>
  <si>
    <t>令和６（２０２４）年度　年間行事予定（前半）</t>
    <rPh sb="0" eb="2">
      <t>レイワ</t>
    </rPh>
    <rPh sb="14" eb="16">
      <t>ギョウジ</t>
    </rPh>
    <rPh sb="16" eb="18">
      <t>ヨテイ</t>
    </rPh>
    <rPh sb="19" eb="21">
      <t>ゼンハン</t>
    </rPh>
    <phoneticPr fontId="5"/>
  </si>
  <si>
    <t>令和６（２０２４）年度　年間行事予定（後半）</t>
    <rPh sb="0" eb="2">
      <t>レイワ</t>
    </rPh>
    <rPh sb="14" eb="16">
      <t>ギョウジ</t>
    </rPh>
    <rPh sb="16" eb="18">
      <t>ヨテイ</t>
    </rPh>
    <rPh sb="19" eb="21">
      <t>コウハン</t>
    </rPh>
    <phoneticPr fontId="5"/>
  </si>
  <si>
    <r>
      <t>1年①学年集会②ｵﾘｴﾝﾃｰｼｮﾝ 　
1.2年③④</t>
    </r>
    <r>
      <rPr>
        <sz val="6"/>
        <rFont val="ＭＳ ゴシック"/>
        <family val="3"/>
        <charset val="128"/>
      </rPr>
      <t>グループエンカウンター</t>
    </r>
    <r>
      <rPr>
        <sz val="9"/>
        <rFont val="ＭＳ ゴシック"/>
        <family val="3"/>
        <charset val="128"/>
      </rPr>
      <t xml:space="preserve">
全学年⑤身体計測⑥ＬＨＲ</t>
    </r>
    <rPh sb="1" eb="2">
      <t>ネン</t>
    </rPh>
    <rPh sb="3" eb="5">
      <t>ガクネン</t>
    </rPh>
    <rPh sb="5" eb="7">
      <t>シュウカイ</t>
    </rPh>
    <rPh sb="23" eb="24">
      <t>ネン</t>
    </rPh>
    <rPh sb="38" eb="39">
      <t>ゼン</t>
    </rPh>
    <rPh sb="39" eb="41">
      <t>ガクネン</t>
    </rPh>
    <rPh sb="42" eb="44">
      <t>シンタイ</t>
    </rPh>
    <rPh sb="44" eb="46">
      <t>ケイソク</t>
    </rPh>
    <phoneticPr fontId="3"/>
  </si>
  <si>
    <t>①②③課題考査　
④対面式　
⑤⑥離任式</t>
    <rPh sb="3" eb="7">
      <t>カダイコウサ</t>
    </rPh>
    <rPh sb="10" eb="13">
      <t>タイメンシキ</t>
    </rPh>
    <rPh sb="17" eb="20">
      <t>リニンシキ</t>
    </rPh>
    <phoneticPr fontId="3"/>
  </si>
  <si>
    <t>③④個人写真撮影
1年芸術教科書販売(昼休み)　
⑥部活動集会　　１年自転車点検</t>
    <rPh sb="2" eb="8">
      <t>コジンシャシンサツエイブカツドウシュウカイネンジテンシャテンケン</t>
    </rPh>
    <phoneticPr fontId="3"/>
  </si>
  <si>
    <t>三木若者ミーティングPM</t>
    <rPh sb="0" eb="4">
      <t>ミキワカモノ</t>
    </rPh>
    <phoneticPr fontId="3"/>
  </si>
  <si>
    <t xml:space="preserve">
4日校長不在
商業科検定
</t>
    <rPh sb="2" eb="3">
      <t>ヒ</t>
    </rPh>
    <rPh sb="3" eb="7">
      <t>コウチョウフザイ</t>
    </rPh>
    <rPh sb="8" eb="11">
      <t>ショウギョウカ</t>
    </rPh>
    <rPh sb="11" eb="13">
      <t>ケンテイ</t>
    </rPh>
    <phoneticPr fontId="3"/>
  </si>
  <si>
    <t>中間考査③
第４回校務運営委員会</t>
    <rPh sb="0" eb="4">
      <t>チュウカンコウサ</t>
    </rPh>
    <phoneticPr fontId="3"/>
  </si>
  <si>
    <t>8:45～15：30</t>
    <phoneticPr fontId="3"/>
  </si>
  <si>
    <t>学　校　行　事</t>
    <rPh sb="0" eb="1">
      <t>ガク</t>
    </rPh>
    <rPh sb="2" eb="3">
      <t>コウ</t>
    </rPh>
    <rPh sb="4" eb="5">
      <t>イキ</t>
    </rPh>
    <rPh sb="6" eb="7">
      <t>コト</t>
    </rPh>
    <phoneticPr fontId="5"/>
  </si>
  <si>
    <t>8:45～12：35</t>
    <phoneticPr fontId="3"/>
  </si>
  <si>
    <t>面接週間45分×4限
５２回生結団式
教育相談</t>
    <rPh sb="0" eb="4">
      <t>メンセツシュウカン</t>
    </rPh>
    <rPh sb="6" eb="7">
      <t>フン</t>
    </rPh>
    <rPh sb="9" eb="10">
      <t>ゲン</t>
    </rPh>
    <rPh sb="19" eb="23">
      <t>キョウイクソウダン</t>
    </rPh>
    <phoneticPr fontId="3"/>
  </si>
  <si>
    <t>面接週間45分×4限
５２回生修学旅行①</t>
    <rPh sb="0" eb="4">
      <t>メンセツシュウカン</t>
    </rPh>
    <rPh sb="6" eb="7">
      <t>フン</t>
    </rPh>
    <rPh sb="9" eb="10">
      <t>ゲン</t>
    </rPh>
    <phoneticPr fontId="3"/>
  </si>
  <si>
    <t>面接週間45分×4限
５２回生修学旅行②</t>
    <rPh sb="0" eb="4">
      <t>メンセツシュウカン</t>
    </rPh>
    <rPh sb="6" eb="7">
      <t>フン</t>
    </rPh>
    <rPh sb="9" eb="10">
      <t>ゲン</t>
    </rPh>
    <phoneticPr fontId="3"/>
  </si>
  <si>
    <t xml:space="preserve">
情報処理検定</t>
    <rPh sb="1" eb="5">
      <t>ジョウホウショリ</t>
    </rPh>
    <rPh sb="5" eb="7">
      <t>ケンテイ</t>
    </rPh>
    <phoneticPr fontId="3"/>
  </si>
  <si>
    <t>５２回生修学旅行③</t>
    <phoneticPr fontId="3"/>
  </si>
  <si>
    <t>５２回生修学旅行④
第3回英検</t>
    <rPh sb="10" eb="11">
      <t>ダイ</t>
    </rPh>
    <rPh sb="12" eb="13">
      <t>カイ</t>
    </rPh>
    <rPh sb="13" eb="15">
      <t>エイケン</t>
    </rPh>
    <phoneticPr fontId="3"/>
  </si>
  <si>
    <t xml:space="preserve">
教育相談
面談週間</t>
    <rPh sb="1" eb="5">
      <t>キョウイクソウダン</t>
    </rPh>
    <rPh sb="6" eb="10">
      <t>メンダンシュウカン</t>
    </rPh>
    <phoneticPr fontId="3"/>
  </si>
  <si>
    <t>尿検査
面談週間</t>
    <rPh sb="0" eb="3">
      <t>ニョウケンサ</t>
    </rPh>
    <rPh sb="4" eb="8">
      <t>メンダンシュウカン</t>
    </rPh>
    <phoneticPr fontId="3"/>
  </si>
  <si>
    <t>尿検査
ウィンドブレーカー販売（昼休み）
面談週間</t>
    <rPh sb="0" eb="3">
      <t>ニョウケンサ</t>
    </rPh>
    <rPh sb="13" eb="15">
      <t>ハンバイ</t>
    </rPh>
    <rPh sb="16" eb="18">
      <t>ヒルヤス</t>
    </rPh>
    <rPh sb="21" eb="25">
      <t>メンダンシュウカン</t>
    </rPh>
    <phoneticPr fontId="3"/>
  </si>
  <si>
    <t>ウィンドブレーカー販売（昼休み）
面談週間</t>
    <rPh sb="9" eb="11">
      <t>ハンバイ</t>
    </rPh>
    <rPh sb="12" eb="14">
      <t>ヒルヤス</t>
    </rPh>
    <rPh sb="17" eb="21">
      <t>メンダンシュウカン</t>
    </rPh>
    <phoneticPr fontId="3"/>
  </si>
  <si>
    <t>面談週間</t>
    <rPh sb="0" eb="4">
      <t>メンダンシュウカン</t>
    </rPh>
    <phoneticPr fontId="3"/>
  </si>
  <si>
    <t>教育相談
面談週間</t>
    <rPh sb="0" eb="4">
      <t>キョウイクソウダン</t>
    </rPh>
    <rPh sb="5" eb="9">
      <t>メンダンシュウカン</t>
    </rPh>
    <phoneticPr fontId="3"/>
  </si>
  <si>
    <t>三木若者ミーティングPM</t>
    <rPh sb="0" eb="2">
      <t>ミキ</t>
    </rPh>
    <rPh sb="2" eb="4">
      <t>ワカモノ</t>
    </rPh>
    <phoneticPr fontId="3"/>
  </si>
  <si>
    <t>ビジネス文書実務検定
三木市制７０周年記念シンポジウム</t>
    <rPh sb="4" eb="6">
      <t>ブンショ</t>
    </rPh>
    <rPh sb="6" eb="8">
      <t>ジツム</t>
    </rPh>
    <rPh sb="8" eb="10">
      <t>ケンテイ</t>
    </rPh>
    <rPh sb="11" eb="14">
      <t>ミキシ</t>
    </rPh>
    <rPh sb="14" eb="15">
      <t>セイ</t>
    </rPh>
    <rPh sb="17" eb="19">
      <t>シュウネン</t>
    </rPh>
    <rPh sb="19" eb="21">
      <t>キネン</t>
    </rPh>
    <phoneticPr fontId="3"/>
  </si>
  <si>
    <t>40分×6限+7校時50分（みなぎの祭準備）</t>
    <phoneticPr fontId="3"/>
  </si>
  <si>
    <t>40分×6限+7校時50分（みなぎの祭準備）
眼科検診（全校生）</t>
    <rPh sb="23" eb="27">
      <t>ガンカケンシン</t>
    </rPh>
    <rPh sb="28" eb="31">
      <t>ゼンコウセイ</t>
    </rPh>
    <phoneticPr fontId="3"/>
  </si>
  <si>
    <t>修学旅行業者プレゼン</t>
    <rPh sb="0" eb="4">
      <t>シュウガクリョコウ</t>
    </rPh>
    <rPh sb="4" eb="6">
      <t>ギョウシャ</t>
    </rPh>
    <phoneticPr fontId="3"/>
  </si>
  <si>
    <t>学年教科連絡会（1年）
修学旅行業者プレゼン</t>
    <rPh sb="0" eb="2">
      <t>ガクネン</t>
    </rPh>
    <rPh sb="2" eb="4">
      <t>キョウカ</t>
    </rPh>
    <rPh sb="4" eb="7">
      <t>レンラクカイ</t>
    </rPh>
    <rPh sb="9" eb="10">
      <t>ネン</t>
    </rPh>
    <phoneticPr fontId="3"/>
  </si>
  <si>
    <t>月・木：　定時退勤日・ノー部活デー</t>
    <phoneticPr fontId="3"/>
  </si>
  <si>
    <t>午前中授業45分×4限
進路ガイダンス③④(2年)体育館
②はその準備　　個人票配布</t>
    <rPh sb="0" eb="5">
      <t>ゴゼンチュウジュギョウ</t>
    </rPh>
    <rPh sb="7" eb="8">
      <t>フン</t>
    </rPh>
    <rPh sb="10" eb="11">
      <t>ゲン</t>
    </rPh>
    <rPh sb="12" eb="14">
      <t>シンロ</t>
    </rPh>
    <rPh sb="23" eb="24">
      <t>ネン</t>
    </rPh>
    <rPh sb="25" eb="28">
      <t>タイイクカン</t>
    </rPh>
    <rPh sb="33" eb="35">
      <t>ジュンビ</t>
    </rPh>
    <rPh sb="37" eb="40">
      <t>コジンヒョウ</t>
    </rPh>
    <rPh sb="40" eb="42">
      <t>ハイフ</t>
    </rPh>
    <phoneticPr fontId="3"/>
  </si>
  <si>
    <t xml:space="preserve">2年模試、2年企業見学
3年就職者対象指導（履歴書）
3年夏季補習
学校評議員会・地域連携協議会
</t>
    <rPh sb="1" eb="2">
      <t>ネン</t>
    </rPh>
    <rPh sb="2" eb="4">
      <t>モシ</t>
    </rPh>
    <rPh sb="6" eb="7">
      <t>ネン</t>
    </rPh>
    <rPh sb="7" eb="11">
      <t>キギョウケンガク</t>
    </rPh>
    <rPh sb="13" eb="14">
      <t>ネン</t>
    </rPh>
    <rPh sb="14" eb="17">
      <t>シュウショクシャ</t>
    </rPh>
    <rPh sb="17" eb="19">
      <t>タイショウ</t>
    </rPh>
    <rPh sb="19" eb="21">
      <t>シドウ</t>
    </rPh>
    <rPh sb="22" eb="25">
      <t>リレキショ</t>
    </rPh>
    <rPh sb="28" eb="33">
      <t>ネンカキホシュウ</t>
    </rPh>
    <phoneticPr fontId="3"/>
  </si>
  <si>
    <t>発展的統合校オープンハイスクール</t>
    <phoneticPr fontId="3"/>
  </si>
  <si>
    <t>午前中授業45分×4限
防災訓練・大掃除・ワックスがけ
成績会議　第６回職員会議</t>
    <rPh sb="12" eb="16">
      <t>ボウサイクンレン</t>
    </rPh>
    <rPh sb="17" eb="20">
      <t>オオソウジ</t>
    </rPh>
    <rPh sb="28" eb="32">
      <t>セイセキカイギ</t>
    </rPh>
    <rPh sb="33" eb="34">
      <t>ダイ</t>
    </rPh>
    <rPh sb="35" eb="36">
      <t>カイ</t>
    </rPh>
    <rPh sb="36" eb="40">
      <t>ショクインカイギ</t>
    </rPh>
    <phoneticPr fontId="3"/>
  </si>
  <si>
    <t>数学検定</t>
    <rPh sb="0" eb="2">
      <t>スウガク</t>
    </rPh>
    <rPh sb="2" eb="4">
      <t>ケンテイ</t>
    </rPh>
    <phoneticPr fontId="3"/>
  </si>
  <si>
    <t>8:45～12：35</t>
  </si>
  <si>
    <t>午前中授業45分×4限</t>
    <rPh sb="0" eb="5">
      <t>ゴゼンチュウジュギョウ</t>
    </rPh>
    <rPh sb="7" eb="8">
      <t>フン</t>
    </rPh>
    <rPh sb="10" eb="11">
      <t>ゲン</t>
    </rPh>
    <phoneticPr fontId="3"/>
  </si>
  <si>
    <t>夏季休業日（～8/31）</t>
    <phoneticPr fontId="3"/>
  </si>
  <si>
    <t>8:45-12:15</t>
  </si>
  <si>
    <t>8:45-11:00</t>
    <phoneticPr fontId="3"/>
  </si>
  <si>
    <t>山の日</t>
  </si>
  <si>
    <t>閉庁日</t>
  </si>
  <si>
    <r>
      <t xml:space="preserve">3年就職対象者指導（面接）
就職校内選考会
生徒会リーダー研修会
各種点検
</t>
    </r>
    <r>
      <rPr>
        <u/>
        <sz val="9"/>
        <rFont val="ＭＳ ゴシック"/>
        <family val="3"/>
        <charset val="128"/>
      </rPr>
      <t>訂正　学校評議員会・地域連携協議会　７月２３日⇒７月２２日（月）１３：３０,１５：００</t>
    </r>
    <rPh sb="38" eb="40">
      <t>テイセイ</t>
    </rPh>
    <rPh sb="57" eb="58">
      <t>ツキ</t>
    </rPh>
    <rPh sb="60" eb="61">
      <t>ニチ</t>
    </rPh>
    <rPh sb="63" eb="64">
      <t>ツキ</t>
    </rPh>
    <rPh sb="66" eb="67">
      <t>ニチ</t>
    </rPh>
    <rPh sb="68" eb="69">
      <t>ツキ</t>
    </rPh>
    <phoneticPr fontId="3"/>
  </si>
  <si>
    <t>2年インターンシップ
創立記念日(生徒休業)
電気点検（午後：半日）</t>
    <rPh sb="11" eb="16">
      <t>ソウリツキネンビ</t>
    </rPh>
    <rPh sb="17" eb="21">
      <t>セイトキュウギョウ</t>
    </rPh>
    <rPh sb="23" eb="25">
      <t>デンキ</t>
    </rPh>
    <rPh sb="25" eb="27">
      <t>テンケン</t>
    </rPh>
    <rPh sb="28" eb="30">
      <t>ゴゴ</t>
    </rPh>
    <rPh sb="31" eb="33">
      <t>ハンニチ</t>
    </rPh>
    <phoneticPr fontId="3"/>
  </si>
  <si>
    <t>仕事納め</t>
    <phoneticPr fontId="3"/>
  </si>
  <si>
    <t>学校閉庁日</t>
    <rPh sb="0" eb="5">
      <t>ガッコウヘイチョウビ</t>
    </rPh>
    <phoneticPr fontId="3"/>
  </si>
  <si>
    <t>第三学区オープンハイスクール6日．７日
2年模試
タイ国際交流11/20～11/25</t>
    <rPh sb="15" eb="16">
      <t>ヒ</t>
    </rPh>
    <rPh sb="18" eb="19">
      <t>ヒ</t>
    </rPh>
    <rPh sb="21" eb="24">
      <t>ネンモシ</t>
    </rPh>
    <rPh sb="27" eb="31">
      <t>コクサイコウリュウ</t>
    </rPh>
    <phoneticPr fontId="3"/>
  </si>
  <si>
    <t>2年インターンシップ事前指導
8/7修学旅行業者プレゼン</t>
    <phoneticPr fontId="3"/>
  </si>
  <si>
    <r>
      <t xml:space="preserve">午前中授業45分×4限
</t>
    </r>
    <r>
      <rPr>
        <u/>
        <sz val="9"/>
        <rFont val="ＭＳ ゴシック"/>
        <family val="3"/>
        <charset val="128"/>
      </rPr>
      <t>国際理解講座2年①～④</t>
    </r>
    <r>
      <rPr>
        <sz val="9"/>
        <rFont val="ＭＳ ゴシック"/>
        <family val="3"/>
        <charset val="128"/>
      </rPr>
      <t xml:space="preserve">
成績一覧表提出</t>
    </r>
    <rPh sb="12" eb="14">
      <t>コクサイ</t>
    </rPh>
    <rPh sb="14" eb="16">
      <t>リカイ</t>
    </rPh>
    <rPh sb="16" eb="18">
      <t>コウザ</t>
    </rPh>
    <rPh sb="19" eb="20">
      <t>ネン</t>
    </rPh>
    <rPh sb="24" eb="29">
      <t>セイセキイチランヒョウ</t>
    </rPh>
    <rPh sb="29" eb="31">
      <t>テイシュツ</t>
    </rPh>
    <phoneticPr fontId="3"/>
  </si>
  <si>
    <t>令和７（２０２５）年度　年間行事予定（案）</t>
    <rPh sb="0" eb="2">
      <t>レイワ</t>
    </rPh>
    <rPh sb="14" eb="16">
      <t>ギョウジ</t>
    </rPh>
    <rPh sb="16" eb="18">
      <t>ヨテイ</t>
    </rPh>
    <rPh sb="19" eb="20">
      <t>アン</t>
    </rPh>
    <phoneticPr fontId="5"/>
  </si>
  <si>
    <t>日</t>
    <phoneticPr fontId="3"/>
  </si>
  <si>
    <t>水</t>
    <phoneticPr fontId="3"/>
  </si>
  <si>
    <t>火</t>
    <rPh sb="0" eb="1">
      <t>ヒ</t>
    </rPh>
    <phoneticPr fontId="3"/>
  </si>
  <si>
    <t>成人の日</t>
    <phoneticPr fontId="3"/>
  </si>
  <si>
    <t>５３回生修学旅行①</t>
    <phoneticPr fontId="3"/>
  </si>
  <si>
    <t>５３回生修学旅行②</t>
    <phoneticPr fontId="3"/>
  </si>
  <si>
    <t>５３回生修学旅行③</t>
    <phoneticPr fontId="3"/>
  </si>
  <si>
    <t>着任式・１学期始業式
(頭髪服装検査)大掃除</t>
    <rPh sb="5" eb="7">
      <t>ガッキ</t>
    </rPh>
    <phoneticPr fontId="3"/>
  </si>
  <si>
    <t>秋分の日</t>
    <rPh sb="0" eb="2">
      <t>シュウブン</t>
    </rPh>
    <rPh sb="3" eb="4">
      <t>ヒ</t>
    </rPh>
    <phoneticPr fontId="3"/>
  </si>
  <si>
    <t>①②③課題考査
④LHR
⑤⑥離任式</t>
    <rPh sb="3" eb="7">
      <t>カダイコウサ</t>
    </rPh>
    <rPh sb="15" eb="18">
      <t>リニンシキ</t>
    </rPh>
    <phoneticPr fontId="3"/>
  </si>
  <si>
    <t>2年校外学習
3年校外学習</t>
    <phoneticPr fontId="3"/>
  </si>
  <si>
    <t>中間考査③</t>
    <phoneticPr fontId="3"/>
  </si>
  <si>
    <t>中間考査④
花植えプロジェクト</t>
    <phoneticPr fontId="3"/>
  </si>
  <si>
    <t>第４回校務運営委員会</t>
    <phoneticPr fontId="3"/>
  </si>
  <si>
    <t>ビジネス文書実務検定</t>
    <phoneticPr fontId="3"/>
  </si>
  <si>
    <t>期末考査④</t>
    <phoneticPr fontId="3"/>
  </si>
  <si>
    <t xml:space="preserve">敬老の日 </t>
    <phoneticPr fontId="3"/>
  </si>
  <si>
    <t>ビジネス計算実務検定</t>
    <phoneticPr fontId="3"/>
  </si>
  <si>
    <t xml:space="preserve">夏季休業日（～8/31）
</t>
    <phoneticPr fontId="3"/>
  </si>
  <si>
    <t>体育大会予行</t>
    <phoneticPr fontId="3"/>
  </si>
  <si>
    <t>体育大会</t>
    <phoneticPr fontId="3"/>
  </si>
  <si>
    <t>スポーツの日</t>
    <phoneticPr fontId="3"/>
  </si>
  <si>
    <t>文化の日</t>
    <phoneticPr fontId="3"/>
  </si>
  <si>
    <t>振替休日</t>
    <phoneticPr fontId="3"/>
  </si>
  <si>
    <t>仕事始め</t>
    <phoneticPr fontId="3"/>
  </si>
  <si>
    <t>※発展的統合校推薦入試</t>
    <phoneticPr fontId="3"/>
  </si>
  <si>
    <t>面談週間45分×４限
課題考査</t>
    <rPh sb="11" eb="15">
      <t>カダイコウサ</t>
    </rPh>
    <phoneticPr fontId="3"/>
  </si>
  <si>
    <t>情報処理検定</t>
    <phoneticPr fontId="3"/>
  </si>
  <si>
    <t>簿記検定</t>
    <rPh sb="0" eb="2">
      <t>ボキ</t>
    </rPh>
    <rPh sb="2" eb="4">
      <t>ケンテイ</t>
    </rPh>
    <phoneticPr fontId="3"/>
  </si>
  <si>
    <t>体育大会予備日</t>
    <phoneticPr fontId="3"/>
  </si>
  <si>
    <t xml:space="preserve">午前中授業40分×6限+7校時60分
みなぎの祭準備
</t>
    <rPh sb="13" eb="15">
      <t>コウジ</t>
    </rPh>
    <rPh sb="17" eb="18">
      <t>フン</t>
    </rPh>
    <rPh sb="23" eb="24">
      <t>サイ</t>
    </rPh>
    <rPh sb="24" eb="25">
      <t>ジュン</t>
    </rPh>
    <phoneticPr fontId="3"/>
  </si>
  <si>
    <t xml:space="preserve">期末考査⑤
</t>
    <rPh sb="0" eb="4">
      <t>キマツコウサ</t>
    </rPh>
    <phoneticPr fontId="3"/>
  </si>
  <si>
    <t>答案返却30分×5限</t>
  </si>
  <si>
    <t>期末考査③</t>
  </si>
  <si>
    <t>期末考査②</t>
  </si>
  <si>
    <t>期末考査➀</t>
    <phoneticPr fontId="3"/>
  </si>
  <si>
    <t>閉庁日</t>
    <phoneticPr fontId="3"/>
  </si>
  <si>
    <t xml:space="preserve">答案返却30分×5限
</t>
  </si>
  <si>
    <t xml:space="preserve">午前中授業45分×4限
成績伝票提出
</t>
    <phoneticPr fontId="3"/>
  </si>
  <si>
    <t xml:space="preserve">生徒総会
</t>
    <phoneticPr fontId="3"/>
  </si>
  <si>
    <t>　　　　　</t>
    <phoneticPr fontId="3"/>
  </si>
  <si>
    <t xml:space="preserve">答案返却30分×5限
</t>
    <rPh sb="0" eb="4">
      <t>セイセキカイギ</t>
    </rPh>
    <phoneticPr fontId="3"/>
  </si>
  <si>
    <t xml:space="preserve">2年インターンシップ
</t>
    <phoneticPr fontId="3"/>
  </si>
  <si>
    <t>面談週間45分×4限
課題考査</t>
    <rPh sb="0" eb="2">
      <t>メンダン</t>
    </rPh>
    <rPh sb="2" eb="4">
      <t>シュウカン</t>
    </rPh>
    <rPh sb="6" eb="7">
      <t>フン</t>
    </rPh>
    <rPh sb="9" eb="10">
      <t>ゲン</t>
    </rPh>
    <rPh sb="11" eb="15">
      <t>カダイコウサ</t>
    </rPh>
    <phoneticPr fontId="3"/>
  </si>
  <si>
    <t>面談週間45分×4限</t>
    <rPh sb="0" eb="2">
      <t>メンダン</t>
    </rPh>
    <rPh sb="2" eb="4">
      <t>シュウカン</t>
    </rPh>
    <rPh sb="6" eb="7">
      <t>フン</t>
    </rPh>
    <rPh sb="9" eb="10">
      <t>ゲン</t>
    </rPh>
    <phoneticPr fontId="3"/>
  </si>
  <si>
    <t>タイ国際交流7/31～8/4</t>
    <rPh sb="2" eb="6">
      <t>コクサイコウリュウ</t>
    </rPh>
    <phoneticPr fontId="3"/>
  </si>
  <si>
    <t>タイ国際交流7/31～8/4</t>
    <phoneticPr fontId="3"/>
  </si>
  <si>
    <t>就職応募前企業見学（～8/8(金)）</t>
    <rPh sb="0" eb="4">
      <t>シュウショクオウボ</t>
    </rPh>
    <rPh sb="4" eb="5">
      <t>マエ</t>
    </rPh>
    <rPh sb="5" eb="9">
      <t>キギョウケンガク</t>
    </rPh>
    <rPh sb="15" eb="16">
      <t>キン</t>
    </rPh>
    <phoneticPr fontId="3"/>
  </si>
  <si>
    <t xml:space="preserve">全校集会(頭髪服装検査)
(40分×6校時+50分)
</t>
    <phoneticPr fontId="3"/>
  </si>
  <si>
    <t>午前中授業45分×4限
個人票配布</t>
    <phoneticPr fontId="3"/>
  </si>
  <si>
    <t xml:space="preserve">面談週間45分×4限
</t>
    <rPh sb="1" eb="2">
      <t>ダン</t>
    </rPh>
    <phoneticPr fontId="3"/>
  </si>
  <si>
    <t xml:space="preserve">５３回生修学旅行④
</t>
    <phoneticPr fontId="3"/>
  </si>
  <si>
    <t>3年生登校日
教育相談</t>
    <rPh sb="1" eb="2">
      <t>ネン</t>
    </rPh>
    <rPh sb="2" eb="3">
      <t>セイ</t>
    </rPh>
    <rPh sb="3" eb="6">
      <t>トウコウビ</t>
    </rPh>
    <phoneticPr fontId="3"/>
  </si>
  <si>
    <t xml:space="preserve">午前中授業40分×6限+7校時60分
みなぎの祭準備
</t>
    <phoneticPr fontId="3"/>
  </si>
  <si>
    <t xml:space="preserve">
</t>
    <phoneticPr fontId="3"/>
  </si>
  <si>
    <t xml:space="preserve">終日みなぎの祭準備
</t>
    <rPh sb="0" eb="2">
      <t>シュウジツ</t>
    </rPh>
    <rPh sb="6" eb="7">
      <t>サイ</t>
    </rPh>
    <rPh sb="7" eb="9">
      <t>ジュンビ</t>
    </rPh>
    <phoneticPr fontId="3"/>
  </si>
  <si>
    <t xml:space="preserve">答案返却30分×5限
</t>
    <rPh sb="0" eb="4">
      <t>トウアンヘンキャク</t>
    </rPh>
    <rPh sb="6" eb="7">
      <t>フン</t>
    </rPh>
    <rPh sb="9" eb="10">
      <t>ゲン</t>
    </rPh>
    <phoneticPr fontId="3"/>
  </si>
  <si>
    <t>2年分野別ガイダンス
人権講演会
3年マナー講座
教育相談
修学旅行前健康相談</t>
    <rPh sb="1" eb="2">
      <t>ネン</t>
    </rPh>
    <rPh sb="2" eb="5">
      <t>ブンヤベツ</t>
    </rPh>
    <rPh sb="11" eb="16">
      <t>ジンケンコウエンカイ</t>
    </rPh>
    <rPh sb="18" eb="19">
      <t>ネン</t>
    </rPh>
    <rPh sb="22" eb="24">
      <t>コウザ</t>
    </rPh>
    <phoneticPr fontId="3"/>
  </si>
  <si>
    <t>学年末考査⑤
同窓会入会式・卒業記念品贈呈式
表彰伝達式・卒業式予行</t>
    <rPh sb="0" eb="5">
      <t>ガクネンマツコウサ</t>
    </rPh>
    <rPh sb="7" eb="10">
      <t>ドウソウカイ</t>
    </rPh>
    <rPh sb="10" eb="13">
      <t>ニュウカイシキ</t>
    </rPh>
    <rPh sb="14" eb="19">
      <t>ソツギョウキネンヒン</t>
    </rPh>
    <rPh sb="19" eb="22">
      <t>ゾウテイシキ</t>
    </rPh>
    <rPh sb="29" eb="32">
      <t>ソツギョウシキ</t>
    </rPh>
    <rPh sb="32" eb="34">
      <t>ヨコウ</t>
    </rPh>
    <phoneticPr fontId="3"/>
  </si>
  <si>
    <t xml:space="preserve">
求人票公開
午前中授業45分×4限
</t>
    <rPh sb="1" eb="6">
      <t>キュウジンヒョウコウカイ</t>
    </rPh>
    <phoneticPr fontId="3"/>
  </si>
  <si>
    <t>２学期始業式(頭髪服装検査)
面談週間（～５日）</t>
    <phoneticPr fontId="3"/>
  </si>
  <si>
    <t xml:space="preserve">面談週間45分×４限
指定校推薦会議（進学）
</t>
    <rPh sb="11" eb="14">
      <t>シテイコウ</t>
    </rPh>
    <rPh sb="14" eb="18">
      <t>スイセンカイギ</t>
    </rPh>
    <rPh sb="19" eb="21">
      <t>シンガク</t>
    </rPh>
    <phoneticPr fontId="3"/>
  </si>
  <si>
    <t>期末考査⑤
クリーンアップ作戦</t>
    <phoneticPr fontId="3"/>
  </si>
  <si>
    <t>始業式(頭髪服装検査)
面談週間（～15日）</t>
    <rPh sb="12" eb="14">
      <t>メンダン</t>
    </rPh>
    <rPh sb="14" eb="16">
      <t>シュウカン</t>
    </rPh>
    <rPh sb="20" eb="21">
      <t>ヒ</t>
    </rPh>
    <phoneticPr fontId="3"/>
  </si>
  <si>
    <t xml:space="preserve">５３回生結団式
</t>
    <phoneticPr fontId="3"/>
  </si>
  <si>
    <t xml:space="preserve">海の日
</t>
    <phoneticPr fontId="3"/>
  </si>
  <si>
    <t>勤労感謝の日
ビジネス文書実務検定</t>
    <rPh sb="0" eb="2">
      <t>キンロウ</t>
    </rPh>
    <rPh sb="2" eb="4">
      <t>カンシャ</t>
    </rPh>
    <rPh sb="5" eb="6">
      <t>ヒ</t>
    </rPh>
    <phoneticPr fontId="3"/>
  </si>
  <si>
    <t>午前中授業45分×4限
防災訓練・大掃除</t>
    <rPh sb="12" eb="16">
      <t>ボウサイクンレン</t>
    </rPh>
    <rPh sb="17" eb="20">
      <t>オオソウジ</t>
    </rPh>
    <phoneticPr fontId="3"/>
  </si>
  <si>
    <t>創立記念日</t>
    <phoneticPr fontId="3"/>
  </si>
  <si>
    <t>午前中授業40分×6限+7校時60分
みなぎの祭準備
眼科検診（5～6限）</t>
    <rPh sb="27" eb="31">
      <t>ガンカケンシン</t>
    </rPh>
    <rPh sb="35" eb="36">
      <t>ゲン</t>
    </rPh>
    <phoneticPr fontId="3"/>
  </si>
  <si>
    <t>耳鼻科検診(14:00～6限)</t>
    <rPh sb="0" eb="5">
      <t>ジビカケンシン</t>
    </rPh>
    <rPh sb="13" eb="14">
      <t>ゲン</t>
    </rPh>
    <phoneticPr fontId="3"/>
  </si>
  <si>
    <t>歯科検診（1～3限）</t>
    <rPh sb="0" eb="4">
      <t>シカケンシン</t>
    </rPh>
    <rPh sb="8" eb="9">
      <t>ゲン</t>
    </rPh>
    <phoneticPr fontId="3"/>
  </si>
  <si>
    <t xml:space="preserve">学年末考査①
</t>
    <rPh sb="0" eb="3">
      <t>ガクネンマツ</t>
    </rPh>
    <rPh sb="3" eb="5">
      <t>コウサ</t>
    </rPh>
    <phoneticPr fontId="3"/>
  </si>
  <si>
    <t>未定</t>
    <phoneticPr fontId="3"/>
  </si>
  <si>
    <t>内科検診(5～6限)</t>
    <rPh sb="0" eb="4">
      <t>ナイカケンシン</t>
    </rPh>
    <rPh sb="8" eb="9">
      <t>ゲン</t>
    </rPh>
    <phoneticPr fontId="3"/>
  </si>
  <si>
    <t>教育相談
心肺蘇生法講習会</t>
    <phoneticPr fontId="3"/>
  </si>
  <si>
    <t xml:space="preserve">中間考査②
</t>
    <phoneticPr fontId="3"/>
  </si>
  <si>
    <t>中間考査①
PTA総会・学年別懇談会(AM)</t>
    <phoneticPr fontId="3"/>
  </si>
  <si>
    <t>尿検査１次</t>
    <rPh sb="0" eb="3">
      <t>ニョウケンサ</t>
    </rPh>
    <rPh sb="4" eb="5">
      <t>ジ</t>
    </rPh>
    <phoneticPr fontId="3"/>
  </si>
  <si>
    <t>県本監査
尿検査１次（予備）</t>
    <rPh sb="0" eb="1">
      <t>ケン</t>
    </rPh>
    <rPh sb="1" eb="4">
      <t>ホンカンサ</t>
    </rPh>
    <rPh sb="5" eb="8">
      <t>ニョウケンサ</t>
    </rPh>
    <rPh sb="9" eb="10">
      <t>ジ</t>
    </rPh>
    <rPh sb="11" eb="13">
      <t>ヨビ</t>
    </rPh>
    <phoneticPr fontId="3"/>
  </si>
  <si>
    <t>教育相談（AM）</t>
    <rPh sb="0" eb="4">
      <t>キョウイクソウダン</t>
    </rPh>
    <phoneticPr fontId="3"/>
  </si>
  <si>
    <t>教育相談（AM）</t>
    <phoneticPr fontId="3"/>
  </si>
  <si>
    <t>教育相談（PM）</t>
  </si>
  <si>
    <t>教育相談（PM）</t>
    <phoneticPr fontId="3"/>
  </si>
  <si>
    <t>3年就職模擬面接指導
教育相談（AM）</t>
    <rPh sb="1" eb="4">
      <t>ネンシュウショク</t>
    </rPh>
    <rPh sb="4" eb="10">
      <t>モギメンセツシドウ</t>
    </rPh>
    <phoneticPr fontId="3"/>
  </si>
  <si>
    <t>午前中授業45分×4限
教育相談（AM）</t>
    <phoneticPr fontId="3"/>
  </si>
  <si>
    <t>同窓会19：00・PTA19：30</t>
    <rPh sb="0" eb="3">
      <t>ドウソウカイ</t>
    </rPh>
    <phoneticPr fontId="3"/>
  </si>
  <si>
    <r>
      <t xml:space="preserve">令和７年度 (2025年) 　　　 </t>
    </r>
    <r>
      <rPr>
        <b/>
        <sz val="16"/>
        <rFont val="ＭＳ ゴシック"/>
        <family val="3"/>
        <charset val="128"/>
      </rPr>
      <t xml:space="preserve">４月行事予定　　        </t>
    </r>
    <r>
      <rPr>
        <sz val="11"/>
        <rFont val="ＭＳ ゴシック"/>
        <family val="3"/>
        <charset val="128"/>
      </rPr>
      <t>兵庫県立吉川高等学校</t>
    </r>
    <rPh sb="0" eb="2">
      <t>レイワ</t>
    </rPh>
    <rPh sb="3" eb="5">
      <t>ネンド</t>
    </rPh>
    <rPh sb="11" eb="12">
      <t>ネン</t>
    </rPh>
    <rPh sb="18" eb="20">
      <t>１０ガツ</t>
    </rPh>
    <rPh sb="20" eb="22">
      <t>ギョウジ</t>
    </rPh>
    <rPh sb="22" eb="24">
      <t>ヨテイ</t>
    </rPh>
    <rPh sb="34" eb="38">
      <t>ヒョウゴケンリツ</t>
    </rPh>
    <rPh sb="38" eb="40">
      <t>ヨカワ</t>
    </rPh>
    <rPh sb="40" eb="42">
      <t>コウトウ</t>
    </rPh>
    <rPh sb="42" eb="44">
      <t>ガッコウ</t>
    </rPh>
    <phoneticPr fontId="5"/>
  </si>
  <si>
    <t>教科書販売・写真撮影
教育相談
大掃除</t>
    <rPh sb="0" eb="5">
      <t>キョウカショハンバイ</t>
    </rPh>
    <rPh sb="6" eb="10">
      <t>シャシンサツエイ</t>
    </rPh>
    <rPh sb="16" eb="19">
      <t>オオソウジ</t>
    </rPh>
    <phoneticPr fontId="3"/>
  </si>
  <si>
    <t>第1回英検</t>
    <phoneticPr fontId="3"/>
  </si>
  <si>
    <t>教育相談（AM）
第2回英検</t>
    <phoneticPr fontId="3"/>
  </si>
  <si>
    <t>教育相談（AM）
第3回英検</t>
    <phoneticPr fontId="3"/>
  </si>
  <si>
    <t>第２回校務運営委員会
教育相談（PM)</t>
    <rPh sb="11" eb="15">
      <t>キョウイクソウダン</t>
    </rPh>
    <phoneticPr fontId="3"/>
  </si>
  <si>
    <t>第２回職員会議</t>
    <phoneticPr fontId="3"/>
  </si>
  <si>
    <t>辞令交付8:30
学年会･部会(11:00)
教科会(13:30)拡大部会(14:30)</t>
    <phoneticPr fontId="3"/>
  </si>
  <si>
    <t>新着任者ガイダンス13：30</t>
    <rPh sb="0" eb="4">
      <t>シンチャクニンシャ</t>
    </rPh>
    <phoneticPr fontId="3"/>
  </si>
  <si>
    <t>第1回校務運営委員会(9:00)
第1回職員会議(10:30)
生徒情報共有</t>
    <phoneticPr fontId="3"/>
  </si>
  <si>
    <t>面談週間45分×4（～16日）
③身体計測</t>
    <phoneticPr fontId="3"/>
  </si>
  <si>
    <t>第３回校務運営委員会</t>
    <phoneticPr fontId="3"/>
  </si>
  <si>
    <t>第３回職員会議
尿検査２次</t>
    <rPh sb="8" eb="11">
      <t>ニョウケンサ</t>
    </rPh>
    <rPh sb="12" eb="13">
      <t>ジ</t>
    </rPh>
    <phoneticPr fontId="3"/>
  </si>
  <si>
    <t xml:space="preserve">第４回職員会議
</t>
    <phoneticPr fontId="3"/>
  </si>
  <si>
    <t>第６回校務運営委員会・職員会議</t>
    <phoneticPr fontId="3"/>
  </si>
  <si>
    <t>新規高卒者採用選考開始（就職）
第７回校務運営委員会</t>
    <rPh sb="5" eb="9">
      <t>サイヨウセンコウ</t>
    </rPh>
    <rPh sb="12" eb="14">
      <t>シュウショク</t>
    </rPh>
    <phoneticPr fontId="3"/>
  </si>
  <si>
    <t>第７回職員会議</t>
    <phoneticPr fontId="3"/>
  </si>
  <si>
    <t>第８回校務運営委員会　
2年インターンシップ</t>
    <phoneticPr fontId="3"/>
  </si>
  <si>
    <t>第８回職員会議
2年インターンシップ</t>
    <phoneticPr fontId="3"/>
  </si>
  <si>
    <t>第９回職員会議</t>
    <rPh sb="0" eb="1">
      <t>ダイ</t>
    </rPh>
    <rPh sb="2" eb="3">
      <t>カイ</t>
    </rPh>
    <rPh sb="3" eb="7">
      <t>ショクインカイギ</t>
    </rPh>
    <phoneticPr fontId="3"/>
  </si>
  <si>
    <t>午前中授業45分×4限
成績会議　第１０回職員会議</t>
    <rPh sb="12" eb="16">
      <t>セイセキカイギ</t>
    </rPh>
    <rPh sb="17" eb="18">
      <t>ダイ</t>
    </rPh>
    <rPh sb="20" eb="21">
      <t>カイ</t>
    </rPh>
    <rPh sb="21" eb="25">
      <t>ショクインカイギ</t>
    </rPh>
    <phoneticPr fontId="3"/>
  </si>
  <si>
    <t>第11回校務運営委員会-職員会議</t>
    <rPh sb="0" eb="1">
      <t>ダイ</t>
    </rPh>
    <rPh sb="3" eb="4">
      <t>カイ</t>
    </rPh>
    <rPh sb="4" eb="11">
      <t>コウムウンエイイインカイ</t>
    </rPh>
    <rPh sb="12" eb="16">
      <t>ショクインカイギ</t>
    </rPh>
    <phoneticPr fontId="3"/>
  </si>
  <si>
    <t>第１2回職員会議
卒業認定会議</t>
    <rPh sb="0" eb="1">
      <t>ダイ</t>
    </rPh>
    <rPh sb="3" eb="4">
      <t>カイ</t>
    </rPh>
    <rPh sb="4" eb="8">
      <t>ショクインカイギ</t>
    </rPh>
    <rPh sb="9" eb="15">
      <t>ソツギョウニンテイカイギ</t>
    </rPh>
    <phoneticPr fontId="3"/>
  </si>
  <si>
    <t xml:space="preserve">午前中授業45分×4限
成績会議　第１３回職員会議
</t>
    <rPh sb="12" eb="16">
      <t>セイセキカイギ</t>
    </rPh>
    <rPh sb="17" eb="18">
      <t>ダイ</t>
    </rPh>
    <rPh sb="20" eb="21">
      <t>カイ</t>
    </rPh>
    <rPh sb="21" eb="25">
      <t>ショクインカイギ</t>
    </rPh>
    <phoneticPr fontId="3"/>
  </si>
  <si>
    <t>午前中授業45分×4限
球技大会　　個人票配布
第１３回校務運営委員会</t>
    <rPh sb="12" eb="16">
      <t>キュウギタイカイ</t>
    </rPh>
    <rPh sb="18" eb="21">
      <t>コジンヒョウ</t>
    </rPh>
    <rPh sb="21" eb="23">
      <t>ハイフ</t>
    </rPh>
    <rPh sb="24" eb="25">
      <t>ダイ</t>
    </rPh>
    <rPh sb="27" eb="28">
      <t>カイ</t>
    </rPh>
    <rPh sb="28" eb="35">
      <t>コウムウンエイイインカイ</t>
    </rPh>
    <phoneticPr fontId="3"/>
  </si>
  <si>
    <t>13：30芸術鑑賞会（本校体育館）
12：00より会場準備</t>
    <rPh sb="5" eb="10">
      <t>ゲイジュツカンショウカイ</t>
    </rPh>
    <rPh sb="11" eb="13">
      <t>ホンコウ</t>
    </rPh>
    <rPh sb="13" eb="16">
      <t>タイイクカン</t>
    </rPh>
    <rPh sb="25" eb="29">
      <t>カイジョウジュンビ</t>
    </rPh>
    <phoneticPr fontId="3"/>
  </si>
  <si>
    <t>生徒登下校</t>
    <rPh sb="0" eb="5">
      <t>セイトトウゲコウ</t>
    </rPh>
    <phoneticPr fontId="3"/>
  </si>
  <si>
    <r>
      <t xml:space="preserve">令和7年度 (2025年) 　　　 </t>
    </r>
    <r>
      <rPr>
        <b/>
        <sz val="16"/>
        <rFont val="ＭＳ ゴシック"/>
        <family val="3"/>
        <charset val="128"/>
      </rPr>
      <t xml:space="preserve">４月行事予定　　        </t>
    </r>
    <r>
      <rPr>
        <sz val="11"/>
        <rFont val="ＭＳ ゴシック"/>
        <family val="3"/>
        <charset val="128"/>
      </rPr>
      <t>兵庫県立吉川高等学校</t>
    </r>
    <rPh sb="0" eb="2">
      <t>レイワ</t>
    </rPh>
    <rPh sb="3" eb="5">
      <t>ネンド</t>
    </rPh>
    <rPh sb="11" eb="12">
      <t>ネン</t>
    </rPh>
    <rPh sb="18" eb="20">
      <t>１０ガツ</t>
    </rPh>
    <rPh sb="20" eb="22">
      <t>ギョウジ</t>
    </rPh>
    <rPh sb="22" eb="24">
      <t>ヨテイ</t>
    </rPh>
    <rPh sb="34" eb="38">
      <t>ヒョウゴケンリツ</t>
    </rPh>
    <rPh sb="38" eb="40">
      <t>ヨカワ</t>
    </rPh>
    <rPh sb="40" eb="42">
      <t>コウトウ</t>
    </rPh>
    <rPh sb="42" eb="44">
      <t>ガッコウ</t>
    </rPh>
    <phoneticPr fontId="5"/>
  </si>
  <si>
    <t>令和7年度  ５月行事予定　     兵庫県立吉川高等学校</t>
    <rPh sb="0" eb="2">
      <t>レイワ</t>
    </rPh>
    <rPh sb="3" eb="5">
      <t>ネンド</t>
    </rPh>
    <rPh sb="8" eb="9">
      <t>ガツ</t>
    </rPh>
    <rPh sb="9" eb="11">
      <t>ギョウジ</t>
    </rPh>
    <rPh sb="11" eb="13">
      <t>ヨテイ</t>
    </rPh>
    <rPh sb="19" eb="23">
      <t>ヒョウゴケンリツ</t>
    </rPh>
    <rPh sb="23" eb="25">
      <t>ヨカワ</t>
    </rPh>
    <rPh sb="25" eb="27">
      <t>コウトウ</t>
    </rPh>
    <rPh sb="27" eb="29">
      <t>ガッコウ</t>
    </rPh>
    <phoneticPr fontId="5"/>
  </si>
  <si>
    <r>
      <t xml:space="preserve">令和7年度 (2025年) 　　　 </t>
    </r>
    <r>
      <rPr>
        <sz val="16"/>
        <rFont val="ＭＳ ゴシック"/>
        <family val="3"/>
        <charset val="128"/>
      </rPr>
      <t>６</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19" eb="20">
      <t>ガツ</t>
    </rPh>
    <rPh sb="20" eb="22">
      <t>ギョウジ</t>
    </rPh>
    <rPh sb="22" eb="24">
      <t>ヨテイ</t>
    </rPh>
    <rPh sb="34" eb="38">
      <t>ヒョウゴケンリツ</t>
    </rPh>
    <rPh sb="38" eb="40">
      <t>ヨカワ</t>
    </rPh>
    <rPh sb="40" eb="42">
      <t>コウトウ</t>
    </rPh>
    <rPh sb="42" eb="44">
      <t>ガッコウ</t>
    </rPh>
    <phoneticPr fontId="5"/>
  </si>
  <si>
    <r>
      <t xml:space="preserve">令和7年度 (2025年) 　　　 </t>
    </r>
    <r>
      <rPr>
        <b/>
        <sz val="16"/>
        <rFont val="ＭＳ ゴシック"/>
        <family val="3"/>
        <charset val="128"/>
      </rPr>
      <t xml:space="preserve">７月行事予定　　        </t>
    </r>
    <r>
      <rPr>
        <sz val="11"/>
        <rFont val="ＭＳ ゴシック"/>
        <family val="3"/>
        <charset val="128"/>
      </rPr>
      <t>兵庫県立吉川高等学校</t>
    </r>
    <rPh sb="0" eb="2">
      <t>レイワ</t>
    </rPh>
    <rPh sb="3" eb="5">
      <t>ネンド</t>
    </rPh>
    <rPh sb="11" eb="12">
      <t>ネン</t>
    </rPh>
    <rPh sb="19" eb="20">
      <t>ガツ</t>
    </rPh>
    <rPh sb="20" eb="22">
      <t>ギョウジ</t>
    </rPh>
    <rPh sb="22" eb="24">
      <t>ヨテイ</t>
    </rPh>
    <rPh sb="34" eb="38">
      <t>ヒョウゴケンリツ</t>
    </rPh>
    <rPh sb="38" eb="40">
      <t>ヨカワ</t>
    </rPh>
    <rPh sb="40" eb="42">
      <t>コウトウ</t>
    </rPh>
    <rPh sb="42" eb="44">
      <t>ガッコウ</t>
    </rPh>
    <phoneticPr fontId="5"/>
  </si>
  <si>
    <r>
      <t xml:space="preserve">令和7年度 (2025年) 　　　 </t>
    </r>
    <r>
      <rPr>
        <sz val="16"/>
        <rFont val="ＭＳ ゴシック"/>
        <family val="3"/>
        <charset val="128"/>
      </rPr>
      <t>８</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19" eb="20">
      <t>ガツ</t>
    </rPh>
    <rPh sb="20" eb="22">
      <t>ギョウジ</t>
    </rPh>
    <rPh sb="22" eb="24">
      <t>ヨテイ</t>
    </rPh>
    <rPh sb="34" eb="38">
      <t>ヒョウゴケンリツ</t>
    </rPh>
    <rPh sb="38" eb="40">
      <t>ヨカワ</t>
    </rPh>
    <rPh sb="40" eb="42">
      <t>コウトウ</t>
    </rPh>
    <rPh sb="42" eb="44">
      <t>ガッコウ</t>
    </rPh>
    <phoneticPr fontId="5"/>
  </si>
  <si>
    <r>
      <t xml:space="preserve">令和7年度 (2025年) 　　　 </t>
    </r>
    <r>
      <rPr>
        <sz val="16"/>
        <rFont val="ＭＳ ゴシック"/>
        <family val="3"/>
        <charset val="128"/>
      </rPr>
      <t>９</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19" eb="20">
      <t>ガツ</t>
    </rPh>
    <rPh sb="20" eb="22">
      <t>ギョウジ</t>
    </rPh>
    <rPh sb="22" eb="24">
      <t>ヨテイ</t>
    </rPh>
    <rPh sb="34" eb="38">
      <t>ヒョウゴケンリツ</t>
    </rPh>
    <rPh sb="38" eb="40">
      <t>ヨカワ</t>
    </rPh>
    <rPh sb="40" eb="42">
      <t>コウトウ</t>
    </rPh>
    <rPh sb="42" eb="44">
      <t>ガッコウ</t>
    </rPh>
    <phoneticPr fontId="5"/>
  </si>
  <si>
    <r>
      <t xml:space="preserve">令和7年度 (2025年) 　　　 </t>
    </r>
    <r>
      <rPr>
        <sz val="16"/>
        <rFont val="ＭＳ ゴシック"/>
        <family val="3"/>
        <charset val="128"/>
      </rPr>
      <t>10</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20" eb="21">
      <t>ガツ</t>
    </rPh>
    <rPh sb="21" eb="23">
      <t>ギョウジ</t>
    </rPh>
    <rPh sb="23" eb="25">
      <t>ヨテイ</t>
    </rPh>
    <rPh sb="35" eb="39">
      <t>ヒョウゴケンリツ</t>
    </rPh>
    <rPh sb="39" eb="41">
      <t>ヨカワ</t>
    </rPh>
    <rPh sb="41" eb="43">
      <t>コウトウ</t>
    </rPh>
    <rPh sb="43" eb="45">
      <t>ガッコウ</t>
    </rPh>
    <phoneticPr fontId="5"/>
  </si>
  <si>
    <r>
      <t xml:space="preserve">令和7年度 (2025年) 　　　 </t>
    </r>
    <r>
      <rPr>
        <sz val="16"/>
        <rFont val="ＭＳ ゴシック"/>
        <family val="3"/>
        <charset val="128"/>
      </rPr>
      <t>11</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20" eb="21">
      <t>ガツ</t>
    </rPh>
    <rPh sb="21" eb="23">
      <t>ギョウジ</t>
    </rPh>
    <rPh sb="23" eb="25">
      <t>ヨテイ</t>
    </rPh>
    <rPh sb="35" eb="39">
      <t>ヒョウゴケンリツ</t>
    </rPh>
    <rPh sb="39" eb="41">
      <t>ヨカワ</t>
    </rPh>
    <rPh sb="41" eb="43">
      <t>コウトウ</t>
    </rPh>
    <rPh sb="43" eb="45">
      <t>ガッコウ</t>
    </rPh>
    <phoneticPr fontId="5"/>
  </si>
  <si>
    <r>
      <t>令和7年度 (2025年) 　　　</t>
    </r>
    <r>
      <rPr>
        <sz val="16"/>
        <rFont val="ＭＳ ゴシック"/>
        <family val="3"/>
        <charset val="128"/>
      </rPr>
      <t>12</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19" eb="20">
      <t>ガツ</t>
    </rPh>
    <rPh sb="20" eb="22">
      <t>ギョウジ</t>
    </rPh>
    <rPh sb="22" eb="24">
      <t>ヨテイ</t>
    </rPh>
    <rPh sb="34" eb="38">
      <t>ヒョウゴケンリツ</t>
    </rPh>
    <rPh sb="38" eb="40">
      <t>ヨカワ</t>
    </rPh>
    <rPh sb="40" eb="42">
      <t>コウトウ</t>
    </rPh>
    <rPh sb="42" eb="44">
      <t>ガッコウ</t>
    </rPh>
    <phoneticPr fontId="5"/>
  </si>
  <si>
    <r>
      <t xml:space="preserve">令和7年度 (2025年) 　　　 </t>
    </r>
    <r>
      <rPr>
        <sz val="16"/>
        <rFont val="ＭＳ ゴシック"/>
        <family val="3"/>
        <charset val="128"/>
      </rPr>
      <t>1</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19" eb="20">
      <t>ガツ</t>
    </rPh>
    <rPh sb="20" eb="22">
      <t>ギョウジ</t>
    </rPh>
    <rPh sb="22" eb="24">
      <t>ヨテイ</t>
    </rPh>
    <rPh sb="34" eb="38">
      <t>ヒョウゴケンリツ</t>
    </rPh>
    <rPh sb="38" eb="40">
      <t>ヨカワ</t>
    </rPh>
    <rPh sb="40" eb="42">
      <t>コウトウ</t>
    </rPh>
    <rPh sb="42" eb="44">
      <t>ガッコウ</t>
    </rPh>
    <phoneticPr fontId="5"/>
  </si>
  <si>
    <r>
      <t xml:space="preserve">令和7年度 (2025年) 　　　 </t>
    </r>
    <r>
      <rPr>
        <sz val="16"/>
        <rFont val="ＭＳ ゴシック"/>
        <family val="3"/>
        <charset val="128"/>
      </rPr>
      <t>2</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19" eb="20">
      <t>ガツ</t>
    </rPh>
    <rPh sb="20" eb="22">
      <t>ギョウジ</t>
    </rPh>
    <rPh sb="22" eb="24">
      <t>ヨテイ</t>
    </rPh>
    <rPh sb="34" eb="38">
      <t>ヒョウゴケンリツ</t>
    </rPh>
    <rPh sb="38" eb="40">
      <t>ヨカワ</t>
    </rPh>
    <rPh sb="40" eb="42">
      <t>コウトウ</t>
    </rPh>
    <rPh sb="42" eb="44">
      <t>ガッコウ</t>
    </rPh>
    <phoneticPr fontId="5"/>
  </si>
  <si>
    <r>
      <t xml:space="preserve">令和7年度 (2025年) 　　　 </t>
    </r>
    <r>
      <rPr>
        <sz val="16"/>
        <rFont val="ＭＳ ゴシック"/>
        <family val="3"/>
        <charset val="128"/>
      </rPr>
      <t>3</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19" eb="20">
      <t>ガツ</t>
    </rPh>
    <rPh sb="20" eb="22">
      <t>ギョウジ</t>
    </rPh>
    <rPh sb="22" eb="24">
      <t>ヨテイ</t>
    </rPh>
    <rPh sb="34" eb="38">
      <t>ヒョウゴケンリツ</t>
    </rPh>
    <rPh sb="38" eb="40">
      <t>ヨカワ</t>
    </rPh>
    <rPh sb="40" eb="42">
      <t>コウトウ</t>
    </rPh>
    <rPh sb="42" eb="44">
      <t>ガッコウ</t>
    </rPh>
    <phoneticPr fontId="5"/>
  </si>
  <si>
    <t>日</t>
    <rPh sb="0" eb="1">
      <t>ニチ</t>
    </rPh>
    <phoneticPr fontId="3"/>
  </si>
  <si>
    <r>
      <t xml:space="preserve">春季休業日(～4/7)
</t>
    </r>
    <r>
      <rPr>
        <sz val="8"/>
        <rFont val="ＭＳ ゴシック"/>
        <family val="3"/>
        <charset val="128"/>
      </rPr>
      <t>第13回校務運営委員会・職員会議</t>
    </r>
    <rPh sb="12" eb="13">
      <t>ダイ</t>
    </rPh>
    <rPh sb="15" eb="16">
      <t>カイ</t>
    </rPh>
    <rPh sb="16" eb="23">
      <t>コウムウンエイイインカイ</t>
    </rPh>
    <rPh sb="24" eb="28">
      <t>ショクインカイギ</t>
    </rPh>
    <phoneticPr fontId="3"/>
  </si>
  <si>
    <r>
      <t>令和７年度 (2025年) 　　　</t>
    </r>
    <r>
      <rPr>
        <sz val="16"/>
        <rFont val="ＭＳ ゴシック"/>
        <family val="3"/>
        <charset val="128"/>
      </rPr>
      <t xml:space="preserve"> ５</t>
    </r>
    <r>
      <rPr>
        <b/>
        <sz val="16"/>
        <rFont val="ＭＳ ゴシック"/>
        <family val="3"/>
        <charset val="128"/>
      </rPr>
      <t xml:space="preserve">月行事予定　　        </t>
    </r>
    <r>
      <rPr>
        <sz val="11"/>
        <rFont val="ＭＳ ゴシック"/>
        <family val="3"/>
        <charset val="128"/>
      </rPr>
      <t>兵庫県立吉川高等学校</t>
    </r>
    <rPh sb="0" eb="2">
      <t>レイワ</t>
    </rPh>
    <rPh sb="3" eb="5">
      <t>ネンド</t>
    </rPh>
    <rPh sb="11" eb="12">
      <t>ネン</t>
    </rPh>
    <rPh sb="19" eb="20">
      <t>ガツ</t>
    </rPh>
    <rPh sb="20" eb="22">
      <t>ギョウジ</t>
    </rPh>
    <rPh sb="22" eb="24">
      <t>ヨテイ</t>
    </rPh>
    <rPh sb="34" eb="38">
      <t>ヒョウゴケンリツ</t>
    </rPh>
    <rPh sb="38" eb="40">
      <t>ヨカワ</t>
    </rPh>
    <rPh sb="40" eb="42">
      <t>コウトウ</t>
    </rPh>
    <rPh sb="42" eb="44">
      <t>ガッコウ</t>
    </rPh>
    <phoneticPr fontId="5"/>
  </si>
  <si>
    <t xml:space="preserve">就職希望者説明会
数学検定
</t>
    <rPh sb="9" eb="11">
      <t>スウガク</t>
    </rPh>
    <rPh sb="11" eb="13">
      <t>ケンテイ</t>
    </rPh>
    <phoneticPr fontId="3"/>
  </si>
  <si>
    <t>数学検定</t>
    <rPh sb="0" eb="4">
      <t>スウガクケンテイ</t>
    </rPh>
    <phoneticPr fontId="3"/>
  </si>
  <si>
    <t>教育相談（PM)</t>
    <rPh sb="0" eb="4">
      <t>キョウイクソウダン</t>
    </rPh>
    <phoneticPr fontId="3"/>
  </si>
  <si>
    <t>尿検査１次（予備）</t>
    <rPh sb="0" eb="3">
      <t>ニョウケンサ</t>
    </rPh>
    <rPh sb="4" eb="5">
      <t>ジ</t>
    </rPh>
    <rPh sb="6" eb="8">
      <t>ヨビ</t>
    </rPh>
    <phoneticPr fontId="3"/>
  </si>
  <si>
    <t xml:space="preserve">3年進路ガイダンス
教育相談
</t>
    <phoneticPr fontId="3"/>
  </si>
  <si>
    <t>教育相談
面談週間</t>
    <rPh sb="5" eb="9">
      <t>メンダンシュウカン</t>
    </rPh>
    <phoneticPr fontId="3"/>
  </si>
  <si>
    <r>
      <t>2年模試、2年企業見学
3年就職者対象指導（履歴書）
3年夏季補習
学校評議員会・地域連携協議会</t>
    </r>
    <r>
      <rPr>
        <u/>
        <sz val="9"/>
        <rFont val="ＭＳ ゴシック"/>
        <family val="3"/>
        <charset val="128"/>
      </rPr>
      <t xml:space="preserve">
</t>
    </r>
    <r>
      <rPr>
        <sz val="9"/>
        <rFont val="ＭＳ ゴシック"/>
        <family val="3"/>
        <charset val="128"/>
      </rPr>
      <t>教育相談</t>
    </r>
    <rPh sb="1" eb="2">
      <t>ネン</t>
    </rPh>
    <rPh sb="2" eb="4">
      <t>モシ</t>
    </rPh>
    <rPh sb="6" eb="7">
      <t>ネン</t>
    </rPh>
    <rPh sb="7" eb="11">
      <t>キギョウケンガク</t>
    </rPh>
    <rPh sb="13" eb="14">
      <t>ネン</t>
    </rPh>
    <rPh sb="14" eb="17">
      <t>シュウショクシャ</t>
    </rPh>
    <rPh sb="17" eb="19">
      <t>タイショウ</t>
    </rPh>
    <rPh sb="19" eb="21">
      <t>シドウ</t>
    </rPh>
    <rPh sb="22" eb="25">
      <t>リレキショ</t>
    </rPh>
    <rPh sb="28" eb="33">
      <t>ネンカキホシュウ</t>
    </rPh>
    <phoneticPr fontId="3"/>
  </si>
  <si>
    <t>午前中授業45分×4限
生徒会選挙</t>
    <rPh sb="12" eb="17">
      <t>セイトカイセンキョ</t>
    </rPh>
    <phoneticPr fontId="3"/>
  </si>
  <si>
    <t>3年就職対象者指導（面接）
生徒会リーダー研修会</t>
    <rPh sb="1" eb="2">
      <t>ネン</t>
    </rPh>
    <rPh sb="2" eb="7">
      <t>シュウショクタイショウシャ</t>
    </rPh>
    <rPh sb="7" eb="9">
      <t>シドウ</t>
    </rPh>
    <rPh sb="10" eb="12">
      <t>メンセツ</t>
    </rPh>
    <phoneticPr fontId="3"/>
  </si>
  <si>
    <t>新規高卒者採用選考開始（就職）</t>
    <rPh sb="5" eb="9">
      <t>サイヨウセンコウ</t>
    </rPh>
    <rPh sb="12" eb="14">
      <t>シュウショク</t>
    </rPh>
    <phoneticPr fontId="3"/>
  </si>
  <si>
    <t>　　　
2年インターンシップ（～25日）</t>
    <rPh sb="5" eb="6">
      <t>ネン</t>
    </rPh>
    <rPh sb="18" eb="19">
      <t>ニチ</t>
    </rPh>
    <phoneticPr fontId="3"/>
  </si>
  <si>
    <t>2年模試
芸術鑑賞会
教育相談</t>
    <rPh sb="1" eb="4">
      <t>ネンモシ</t>
    </rPh>
    <phoneticPr fontId="3"/>
  </si>
  <si>
    <t xml:space="preserve">全校集会(頭髪服装検査)
(40分×6校時+50分)
教育相談（AM）
</t>
    <phoneticPr fontId="3"/>
  </si>
  <si>
    <t>午前中授業45分×4限
球技大会</t>
    <rPh sb="12" eb="16">
      <t>キュウギタイカイ</t>
    </rPh>
    <phoneticPr fontId="3"/>
  </si>
  <si>
    <t>春季休業日(～4/7)</t>
    <phoneticPr fontId="3"/>
  </si>
  <si>
    <t>救急法講習会</t>
    <rPh sb="0" eb="3">
      <t>キュウキュウホウ</t>
    </rPh>
    <rPh sb="3" eb="6">
      <t>コウシュウカイ</t>
    </rPh>
    <phoneticPr fontId="3"/>
  </si>
  <si>
    <t>午前中授業45分×4限
防災訓練
第５回校務運営委員会</t>
    <rPh sb="12" eb="16">
      <t>ボウサイクンレン</t>
    </rPh>
    <rPh sb="17" eb="18">
      <t>ダイ</t>
    </rPh>
    <rPh sb="19" eb="20">
      <t>カイ</t>
    </rPh>
    <rPh sb="20" eb="27">
      <t>コウムウンエイイインカイ</t>
    </rPh>
    <phoneticPr fontId="3"/>
  </si>
  <si>
    <t>午前中授業45分×4限
防災訓練</t>
    <rPh sb="12" eb="16">
      <t>ボウサイクンレン</t>
    </rPh>
    <phoneticPr fontId="3"/>
  </si>
  <si>
    <r>
      <t xml:space="preserve">学校評議員会・地域連携協議会
</t>
    </r>
    <r>
      <rPr>
        <i/>
        <u/>
        <sz val="9"/>
        <rFont val="ＭＳ ゴシック"/>
        <family val="3"/>
        <charset val="128"/>
      </rPr>
      <t xml:space="preserve">
※面談週間、２６日３年生午前中は要検討
</t>
    </r>
    <r>
      <rPr>
        <sz val="9"/>
        <rFont val="ＭＳ ゴシック"/>
        <family val="3"/>
        <charset val="128"/>
      </rPr>
      <t>　　</t>
    </r>
    <r>
      <rPr>
        <i/>
        <u/>
        <sz val="9"/>
        <rFont val="ＭＳ ゴシック"/>
        <family val="3"/>
        <charset val="128"/>
      </rPr>
      <t>（年度始めに結論）</t>
    </r>
    <r>
      <rPr>
        <i/>
        <sz val="9"/>
        <rFont val="ＭＳ ゴシック"/>
        <family val="3"/>
        <charset val="128"/>
      </rPr>
      <t xml:space="preserve">
教育相談</t>
    </r>
    <rPh sb="0" eb="6">
      <t>ガッコウヒョウギインカイ</t>
    </rPh>
    <rPh sb="7" eb="14">
      <t>チイキレンケイキョウギカイ</t>
    </rPh>
    <rPh sb="17" eb="21">
      <t>メンダンシュウカン</t>
    </rPh>
    <rPh sb="24" eb="25">
      <t>ヒ</t>
    </rPh>
    <rPh sb="26" eb="28">
      <t>ネンセイ</t>
    </rPh>
    <rPh sb="28" eb="31">
      <t>ゴゼンチュウ</t>
    </rPh>
    <rPh sb="32" eb="33">
      <t>ヨウ</t>
    </rPh>
    <rPh sb="33" eb="35">
      <t>ケントウ</t>
    </rPh>
    <rPh sb="39" eb="41">
      <t>ネンド</t>
    </rPh>
    <rPh sb="41" eb="42">
      <t>ハジ</t>
    </rPh>
    <rPh sb="44" eb="46">
      <t>ケツロン</t>
    </rPh>
    <phoneticPr fontId="3"/>
  </si>
  <si>
    <t>教育相談
面談週間</t>
    <phoneticPr fontId="3"/>
  </si>
  <si>
    <t>3年進路ガイダンス
教育相談</t>
    <phoneticPr fontId="3"/>
  </si>
  <si>
    <t>2年模試、2年企業見学
3年就職者対象指導（履歴書）
3年夏季補習
学校評議員会・地域連携協議会
教育相談</t>
    <phoneticPr fontId="3"/>
  </si>
  <si>
    <t>3年就職対象者指導（面接）
生徒会リーダー研修会</t>
    <phoneticPr fontId="3"/>
  </si>
  <si>
    <t>2年インターンシップ事前指導
教育相談</t>
    <rPh sb="1" eb="2">
      <t>ネン</t>
    </rPh>
    <rPh sb="10" eb="14">
      <t>ジゼンシドウ</t>
    </rPh>
    <phoneticPr fontId="3"/>
  </si>
  <si>
    <t>2年インターンシップ事前指導
教育相談</t>
    <phoneticPr fontId="3"/>
  </si>
  <si>
    <t>2年分野別ガイダンス
人権講演会
3年マナー講座
教育相談
修学旅行前健康相談</t>
    <phoneticPr fontId="3"/>
  </si>
  <si>
    <t>3年生登校日
教育相談</t>
    <phoneticPr fontId="3"/>
  </si>
  <si>
    <t>教科書販売・写真撮影
教育相談
大掃除</t>
    <phoneticPr fontId="3"/>
  </si>
  <si>
    <t>進路ガイダンス（２年）</t>
    <rPh sb="0" eb="2">
      <t>シンロ</t>
    </rPh>
    <rPh sb="9" eb="10">
      <t>ネン</t>
    </rPh>
    <phoneticPr fontId="3"/>
  </si>
  <si>
    <t xml:space="preserve">3年進路ガイダンス
</t>
    <phoneticPr fontId="3"/>
  </si>
  <si>
    <t>　　　　　
2年インターンシップ（～24日）</t>
    <rPh sb="7" eb="8">
      <t>ネン</t>
    </rPh>
    <rPh sb="20" eb="21">
      <t>ニチ</t>
    </rPh>
    <phoneticPr fontId="3"/>
  </si>
  <si>
    <t>2年分野別ガイダンス
人権講演会
3年マナー講座
修学旅行前健康相談</t>
    <rPh sb="1" eb="2">
      <t>ネン</t>
    </rPh>
    <rPh sb="2" eb="5">
      <t>ブンヤベツ</t>
    </rPh>
    <rPh sb="11" eb="16">
      <t>ジンケンコウエンカイ</t>
    </rPh>
    <rPh sb="18" eb="19">
      <t>ネン</t>
    </rPh>
    <rPh sb="22" eb="24">
      <t>コウザ</t>
    </rPh>
    <phoneticPr fontId="3"/>
  </si>
  <si>
    <t xml:space="preserve">40分×6限+7校時50分
みなぎの祭準備
</t>
    <phoneticPr fontId="3"/>
  </si>
  <si>
    <t>40分×6限+7校時５0分
みなぎの祭準備
眼科検診（5～6限）</t>
    <rPh sb="22" eb="26">
      <t>ガンカケンシン</t>
    </rPh>
    <rPh sb="30" eb="31">
      <t>ゲン</t>
    </rPh>
    <phoneticPr fontId="3"/>
  </si>
  <si>
    <t>金</t>
    <phoneticPr fontId="3"/>
  </si>
  <si>
    <t>午前中授業45分×4限</t>
  </si>
  <si>
    <t>中間考査</t>
    <phoneticPr fontId="3"/>
  </si>
  <si>
    <t>中間考査</t>
    <rPh sb="0" eb="4">
      <t>チュウカンコウサ</t>
    </rPh>
    <phoneticPr fontId="3"/>
  </si>
  <si>
    <t>月</t>
    <phoneticPr fontId="3"/>
  </si>
  <si>
    <t>みなぎの祭</t>
    <rPh sb="4" eb="5">
      <t>サイ</t>
    </rPh>
    <phoneticPr fontId="3"/>
  </si>
  <si>
    <t>ビジネス文書実務検定</t>
    <rPh sb="4" eb="6">
      <t>ブンショ</t>
    </rPh>
    <rPh sb="6" eb="10">
      <t>ジツムケンテイ</t>
    </rPh>
    <phoneticPr fontId="3"/>
  </si>
  <si>
    <t>水</t>
    <rPh sb="0" eb="1">
      <t>ミズ</t>
    </rPh>
    <phoneticPr fontId="3"/>
  </si>
  <si>
    <t>期末考査</t>
    <rPh sb="0" eb="4">
      <t>キマツコウサ</t>
    </rPh>
    <phoneticPr fontId="3"/>
  </si>
  <si>
    <t>8:45-10:35</t>
  </si>
  <si>
    <t>1学期終業式</t>
    <rPh sb="1" eb="3">
      <t>ガッキ</t>
    </rPh>
    <rPh sb="3" eb="6">
      <t>シュウギョウシキ</t>
    </rPh>
    <phoneticPr fontId="3"/>
  </si>
  <si>
    <t>就職希望者説明会
数学検定</t>
    <rPh sb="0" eb="5">
      <t>シュウショクキボウシャ</t>
    </rPh>
    <rPh sb="5" eb="8">
      <t>セツメイカイ</t>
    </rPh>
    <rPh sb="9" eb="13">
      <t>スウガクケンテイ</t>
    </rPh>
    <phoneticPr fontId="3"/>
  </si>
  <si>
    <t>土</t>
    <phoneticPr fontId="3"/>
  </si>
  <si>
    <t>午前中授業45分×4限
成績会議　第５回職員会議</t>
    <rPh sb="12" eb="16">
      <t>セイセキカイギ</t>
    </rPh>
    <rPh sb="17" eb="18">
      <t>ダイ</t>
    </rPh>
    <rPh sb="19" eb="20">
      <t>カイ</t>
    </rPh>
    <rPh sb="20" eb="24">
      <t>ショクインカイギ</t>
    </rPh>
    <phoneticPr fontId="3"/>
  </si>
  <si>
    <t xml:space="preserve">3年就職者対象指導（履歴書）
3年夏季補習
</t>
    <rPh sb="1" eb="2">
      <t>ネン</t>
    </rPh>
    <rPh sb="2" eb="5">
      <t>シュウショクシャ</t>
    </rPh>
    <rPh sb="5" eb="7">
      <t>タイショウ</t>
    </rPh>
    <rPh sb="7" eb="9">
      <t>シドウ</t>
    </rPh>
    <rPh sb="10" eb="13">
      <t>リレキショ</t>
    </rPh>
    <rPh sb="16" eb="21">
      <t>ネンカキホシュウ</t>
    </rPh>
    <phoneticPr fontId="3"/>
  </si>
  <si>
    <t>職員健康診断
カウンセリングマインド研修会（PM）</t>
    <rPh sb="0" eb="6">
      <t>ショクインケンコウシンダン</t>
    </rPh>
    <phoneticPr fontId="3"/>
  </si>
  <si>
    <t>全校集会(頭髪服装検査)
(40分×6校時+50分)
教育相談（AM）</t>
    <phoneticPr fontId="3"/>
  </si>
  <si>
    <t>40分×6限+7校時50分
みなぎの祭準備
教育相談（AM）</t>
    <rPh sb="8" eb="10">
      <t>コウジ</t>
    </rPh>
    <rPh sb="12" eb="13">
      <t>フン</t>
    </rPh>
    <rPh sb="18" eb="19">
      <t>サイ</t>
    </rPh>
    <rPh sb="19" eb="20">
      <t>ジュン</t>
    </rPh>
    <phoneticPr fontId="3"/>
  </si>
  <si>
    <t xml:space="preserve">午前中授業45分×4限
球技大会
個人票配布
</t>
    <rPh sb="12" eb="16">
      <t>キュウギタイカイ</t>
    </rPh>
    <phoneticPr fontId="3"/>
  </si>
  <si>
    <t>午前中授業45分×4限
成績伝票提出
教育相談（AM）</t>
    <phoneticPr fontId="3"/>
  </si>
  <si>
    <t>午前中授業45分×4限
成績一覧表提出
教育相談（AM）</t>
    <rPh sb="12" eb="17">
      <t>セイセキイチランヒョウ</t>
    </rPh>
    <rPh sb="17" eb="19">
      <t>テイシュツ</t>
    </rPh>
    <phoneticPr fontId="3"/>
  </si>
  <si>
    <t>午前中授業45分×4限
球技大会
教育相談（AM）</t>
    <phoneticPr fontId="3"/>
  </si>
  <si>
    <t>3年就職対象者指導（面接）
各種点検
職員健康診断
2年生登校日</t>
    <rPh sb="1" eb="2">
      <t>ネン</t>
    </rPh>
    <rPh sb="2" eb="7">
      <t>シュウショクタイショウシャ</t>
    </rPh>
    <rPh sb="7" eb="9">
      <t>シドウ</t>
    </rPh>
    <rPh sb="10" eb="12">
      <t>メンセツ</t>
    </rPh>
    <rPh sb="27" eb="29">
      <t>ネンセイ</t>
    </rPh>
    <rPh sb="29" eb="32">
      <t>トウコウビ</t>
    </rPh>
    <phoneticPr fontId="3"/>
  </si>
  <si>
    <t>受水槽点検（AM）</t>
    <rPh sb="0" eb="3">
      <t>ジュスイソウ</t>
    </rPh>
    <rPh sb="3" eb="5">
      <t>テンケン</t>
    </rPh>
    <phoneticPr fontId="3"/>
  </si>
  <si>
    <t>校内就職選考会（AM）</t>
    <rPh sb="0" eb="2">
      <t>コウナイ</t>
    </rPh>
    <rPh sb="2" eb="4">
      <t>シュウショク</t>
    </rPh>
    <rPh sb="4" eb="7">
      <t>センコウカイ</t>
    </rPh>
    <phoneticPr fontId="3"/>
  </si>
  <si>
    <t>３年生登校日
指定校推薦公開</t>
    <rPh sb="1" eb="3">
      <t>ネンセイ</t>
    </rPh>
    <rPh sb="3" eb="6">
      <t>トウコウビ</t>
    </rPh>
    <rPh sb="7" eb="10">
      <t>シテイコウ</t>
    </rPh>
    <rPh sb="10" eb="12">
      <t>スイセン</t>
    </rPh>
    <rPh sb="12" eb="14">
      <t>コウカイ</t>
    </rPh>
    <phoneticPr fontId="3"/>
  </si>
  <si>
    <t>模試（３年生）</t>
    <rPh sb="0" eb="2">
      <t>モシ</t>
    </rPh>
    <rPh sb="4" eb="6">
      <t>ネンセイ</t>
    </rPh>
    <phoneticPr fontId="3"/>
  </si>
  <si>
    <t>３年生登校日</t>
    <rPh sb="1" eb="3">
      <t>ネンセイ</t>
    </rPh>
    <rPh sb="3" eb="6">
      <t>トウコウビ</t>
    </rPh>
    <phoneticPr fontId="3"/>
  </si>
  <si>
    <t>模試（３年）
２年生登校日（予定）</t>
    <rPh sb="0" eb="2">
      <t>モシ</t>
    </rPh>
    <rPh sb="4" eb="5">
      <t>ネン</t>
    </rPh>
    <rPh sb="8" eb="10">
      <t>ネンセイ</t>
    </rPh>
    <rPh sb="10" eb="13">
      <t>トウコウビ</t>
    </rPh>
    <rPh sb="14" eb="16">
      <t>ヨテイ</t>
    </rPh>
    <phoneticPr fontId="3"/>
  </si>
  <si>
    <t>2年生登校日</t>
    <rPh sb="1" eb="3">
      <t>ネンセイ</t>
    </rPh>
    <rPh sb="3" eb="6">
      <t>トウコウビ</t>
    </rPh>
    <phoneticPr fontId="3"/>
  </si>
  <si>
    <t>２学期始業式</t>
    <phoneticPr fontId="3"/>
  </si>
  <si>
    <t>45分×４限</t>
    <phoneticPr fontId="3"/>
  </si>
  <si>
    <t>45分×４限</t>
    <rPh sb="2" eb="3">
      <t>フン</t>
    </rPh>
    <rPh sb="5" eb="6">
      <t>ゲン</t>
    </rPh>
    <phoneticPr fontId="3"/>
  </si>
  <si>
    <t>午前中授業45分×4限
修学旅行事前学習（放課後）
修学旅行保護者会</t>
    <rPh sb="12" eb="16">
      <t>シュウガクリョコウ</t>
    </rPh>
    <rPh sb="16" eb="20">
      <t>ジゼンガクシュウ</t>
    </rPh>
    <rPh sb="21" eb="24">
      <t>ホウカゴ</t>
    </rPh>
    <rPh sb="26" eb="30">
      <t>シュウガクリョコウ</t>
    </rPh>
    <rPh sb="30" eb="34">
      <t>ホゴシャカイ</t>
    </rPh>
    <phoneticPr fontId="3"/>
  </si>
  <si>
    <t>中間考査④
花植えプロジェクト
２年生インターンシップ壮行会
タイ国際交流</t>
    <rPh sb="17" eb="19">
      <t>ネンセイ</t>
    </rPh>
    <rPh sb="27" eb="30">
      <t>ソウコウカイ</t>
    </rPh>
    <rPh sb="33" eb="37">
      <t>コクサイコウリュウ</t>
    </rPh>
    <phoneticPr fontId="3"/>
  </si>
  <si>
    <t>インターンシップ事前訪問
（～16日）</t>
    <rPh sb="8" eb="12">
      <t>ジゼンホウモン</t>
    </rPh>
    <rPh sb="17" eb="18">
      <t>ニチ</t>
    </rPh>
    <phoneticPr fontId="3"/>
  </si>
  <si>
    <t>生徒休業日</t>
    <rPh sb="0" eb="5">
      <t>セイトキュウギョウビ</t>
    </rPh>
    <phoneticPr fontId="3"/>
  </si>
  <si>
    <t>第９回校務運営委員会</t>
    <phoneticPr fontId="3"/>
  </si>
  <si>
    <t>10:30～12:00</t>
    <phoneticPr fontId="3"/>
  </si>
  <si>
    <t>10：30～12:00</t>
    <phoneticPr fontId="3"/>
  </si>
  <si>
    <t xml:space="preserve">午前中授業45分×4限
第１０回校務運営委員会
交通安全講習会（３.４限）
</t>
    <rPh sb="24" eb="28">
      <t>コウツウアンゼン</t>
    </rPh>
    <rPh sb="28" eb="31">
      <t>コウシュウカイ</t>
    </rPh>
    <rPh sb="35" eb="36">
      <t>ゲン</t>
    </rPh>
    <phoneticPr fontId="3"/>
  </si>
  <si>
    <t>午前中授業45分×4限
薬物乱用防止講演会(1・2限 3年)
成績一覧表提出</t>
    <rPh sb="12" eb="18">
      <t>ヤクブツランヨウボウシ</t>
    </rPh>
    <rPh sb="18" eb="21">
      <t>コウエンカイ</t>
    </rPh>
    <rPh sb="25" eb="26">
      <t>ゲン</t>
    </rPh>
    <rPh sb="28" eb="29">
      <t>ネン</t>
    </rPh>
    <rPh sb="31" eb="33">
      <t>セイセキ</t>
    </rPh>
    <rPh sb="33" eb="36">
      <t>イチランヒョウ</t>
    </rPh>
    <rPh sb="36" eb="38">
      <t>テイシュツ</t>
    </rPh>
    <phoneticPr fontId="3"/>
  </si>
  <si>
    <t>卒業考査②
２学年午前中授業50分×4限</t>
    <phoneticPr fontId="3"/>
  </si>
  <si>
    <t>卒業考査①
２学年午前中授業50分×4限</t>
    <rPh sb="0" eb="4">
      <t>ソツギョウコウサ</t>
    </rPh>
    <rPh sb="7" eb="9">
      <t>ガクネン</t>
    </rPh>
    <rPh sb="9" eb="11">
      <t>ゴゼン</t>
    </rPh>
    <rPh sb="11" eb="12">
      <t>チュウ</t>
    </rPh>
    <rPh sb="12" eb="14">
      <t>ジュギョウ</t>
    </rPh>
    <rPh sb="16" eb="17">
      <t>フン</t>
    </rPh>
    <rPh sb="19" eb="20">
      <t>ゲン</t>
    </rPh>
    <phoneticPr fontId="3"/>
  </si>
  <si>
    <t>卒業考査③
２学年午前中授業50分×4限</t>
    <rPh sb="0" eb="4">
      <t>ソツギョウコウサ</t>
    </rPh>
    <rPh sb="7" eb="9">
      <t>ガクネン</t>
    </rPh>
    <rPh sb="9" eb="11">
      <t>ゴゼン</t>
    </rPh>
    <rPh sb="11" eb="12">
      <t>チュウ</t>
    </rPh>
    <rPh sb="12" eb="14">
      <t>ジュギョウ</t>
    </rPh>
    <rPh sb="16" eb="17">
      <t>フン</t>
    </rPh>
    <rPh sb="19" eb="20">
      <t>ゲン</t>
    </rPh>
    <phoneticPr fontId="3"/>
  </si>
  <si>
    <t>始業式(頭髪服装検査)</t>
    <phoneticPr fontId="3"/>
  </si>
  <si>
    <r>
      <t xml:space="preserve">学校評議員会・地域連携協議会
</t>
    </r>
    <r>
      <rPr>
        <i/>
        <u/>
        <sz val="9"/>
        <rFont val="ＭＳ ゴシック"/>
        <family val="3"/>
        <charset val="128"/>
      </rPr>
      <t xml:space="preserve">
</t>
    </r>
    <rPh sb="0" eb="6">
      <t>ガッコウヒョウギインカイ</t>
    </rPh>
    <rPh sb="7" eb="14">
      <t>チイキレンケイキョウギカイ</t>
    </rPh>
    <phoneticPr fontId="3"/>
  </si>
  <si>
    <t>課題考査
午前中授業45分×４限</t>
    <rPh sb="0" eb="4">
      <t>カダイコウサ</t>
    </rPh>
    <rPh sb="5" eb="10">
      <t>ゴゼンチュウジュギョウ</t>
    </rPh>
    <rPh sb="12" eb="13">
      <t>フン</t>
    </rPh>
    <rPh sb="15" eb="16">
      <t>ゲン</t>
    </rPh>
    <phoneticPr fontId="3"/>
  </si>
  <si>
    <t>教育相談（PM）
2年生面談週間（～30日）
午前中授業50分×4限</t>
    <rPh sb="10" eb="12">
      <t>ネンセイ</t>
    </rPh>
    <rPh sb="12" eb="16">
      <t>メンダンシュウカン</t>
    </rPh>
    <rPh sb="23" eb="28">
      <t>ゴゼンチュウジュギョウ</t>
    </rPh>
    <rPh sb="30" eb="31">
      <t>フン</t>
    </rPh>
    <rPh sb="33" eb="34">
      <t>ゲン</t>
    </rPh>
    <phoneticPr fontId="3"/>
  </si>
  <si>
    <t>学習成果発表会
午前中授業50分×4限</t>
    <rPh sb="0" eb="7">
      <t>ガクシュウセイカハッピョウカイ</t>
    </rPh>
    <rPh sb="8" eb="10">
      <t>ゴゼン</t>
    </rPh>
    <rPh sb="10" eb="11">
      <t>チュウ</t>
    </rPh>
    <rPh sb="11" eb="13">
      <t>ジュギョウ</t>
    </rPh>
    <rPh sb="15" eb="16">
      <t>プン</t>
    </rPh>
    <rPh sb="18" eb="19">
      <t>ゲン</t>
    </rPh>
    <phoneticPr fontId="3"/>
  </si>
  <si>
    <t>学校評議員会・地域連携協議会
教育相談</t>
    <phoneticPr fontId="3"/>
  </si>
  <si>
    <t>8:45～12：55</t>
    <phoneticPr fontId="3"/>
  </si>
  <si>
    <t>8:45～15：30</t>
  </si>
  <si>
    <t>8:45～15：30
(３年生のみ)</t>
    <rPh sb="13" eb="15">
      <t>ネンセイ</t>
    </rPh>
    <phoneticPr fontId="3"/>
  </si>
  <si>
    <t>午前中授業50分×4限</t>
    <rPh sb="0" eb="2">
      <t>ゴゼン</t>
    </rPh>
    <rPh sb="2" eb="3">
      <t>チュウ</t>
    </rPh>
    <rPh sb="3" eb="5">
      <t>ジュギョウ</t>
    </rPh>
    <rPh sb="7" eb="8">
      <t>フン</t>
    </rPh>
    <rPh sb="10" eb="11">
      <t>ゲン</t>
    </rPh>
    <phoneticPr fontId="3"/>
  </si>
  <si>
    <t>３年生卒業考査①
午前中授業50分×4限</t>
    <rPh sb="1" eb="3">
      <t>ネンセイ</t>
    </rPh>
    <rPh sb="3" eb="7">
      <t>ソツギョウコウサ</t>
    </rPh>
    <rPh sb="9" eb="11">
      <t>ゴゼン</t>
    </rPh>
    <rPh sb="11" eb="12">
      <t>チュウ</t>
    </rPh>
    <rPh sb="12" eb="14">
      <t>ジュギョウ</t>
    </rPh>
    <rPh sb="16" eb="17">
      <t>フン</t>
    </rPh>
    <rPh sb="19" eb="20">
      <t>ゲン</t>
    </rPh>
    <phoneticPr fontId="3"/>
  </si>
  <si>
    <t>３年生卒業考査②
午前中授業50分×4限</t>
    <rPh sb="1" eb="3">
      <t>ネンセイ</t>
    </rPh>
    <rPh sb="3" eb="7">
      <t>ソツギョウコウサ</t>
    </rPh>
    <rPh sb="9" eb="11">
      <t>ゴゼン</t>
    </rPh>
    <rPh sb="11" eb="12">
      <t>チュウ</t>
    </rPh>
    <rPh sb="12" eb="14">
      <t>ジュギョウ</t>
    </rPh>
    <rPh sb="16" eb="17">
      <t>フン</t>
    </rPh>
    <rPh sb="19" eb="20">
      <t>ゲン</t>
    </rPh>
    <phoneticPr fontId="3"/>
  </si>
  <si>
    <t>３年生卒業考査③
午前中授業50分×4限</t>
    <rPh sb="1" eb="3">
      <t>ネンセイ</t>
    </rPh>
    <rPh sb="3" eb="7">
      <t>ソツギョウコウサ</t>
    </rPh>
    <rPh sb="9" eb="11">
      <t>ゴゼン</t>
    </rPh>
    <rPh sb="11" eb="12">
      <t>チュウ</t>
    </rPh>
    <rPh sb="12" eb="14">
      <t>ジュギョウ</t>
    </rPh>
    <rPh sb="16" eb="17">
      <t>フン</t>
    </rPh>
    <rPh sb="19" eb="20">
      <t>ゲン</t>
    </rPh>
    <phoneticPr fontId="3"/>
  </si>
  <si>
    <t>成績伝票提出 16:00</t>
    <phoneticPr fontId="3"/>
  </si>
  <si>
    <t>追認考査
追認会議</t>
    <rPh sb="0" eb="4">
      <t>ツイニンコウサ</t>
    </rPh>
    <rPh sb="5" eb="7">
      <t>ツイニン</t>
    </rPh>
    <rPh sb="7" eb="9">
      <t>カイギ</t>
    </rPh>
    <phoneticPr fontId="3"/>
  </si>
  <si>
    <t xml:space="preserve">全校集会(頭髪服装検査)
(40分×6校時+50分)
3年生登校日（考査返却・ワックスがけ）
教育相談（AM）
第１2回校務運営委員会
</t>
    <rPh sb="28" eb="30">
      <t>ネンセイ</t>
    </rPh>
    <rPh sb="30" eb="33">
      <t>トウコウビ</t>
    </rPh>
    <rPh sb="34" eb="38">
      <t>コウサヘンキャク</t>
    </rPh>
    <phoneticPr fontId="3"/>
  </si>
  <si>
    <t>分野別ガイダンス（２年生）
成績一覧表提出 16:00</t>
    <rPh sb="0" eb="3">
      <t>ブンヤベツ</t>
    </rPh>
    <rPh sb="10" eb="12">
      <t>ネンセイ</t>
    </rPh>
    <phoneticPr fontId="3"/>
  </si>
  <si>
    <t>学年末考査②
学校評議員会
地域連携協議会</t>
    <rPh sb="0" eb="3">
      <t>ガクネンマツ</t>
    </rPh>
    <rPh sb="3" eb="5">
      <t>コウサ</t>
    </rPh>
    <rPh sb="7" eb="13">
      <t>ガッコウヒョウギインカイ</t>
    </rPh>
    <rPh sb="14" eb="21">
      <t>チイキレンケイキョウギカイ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</si>
</sst>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aaa"/>
    <numFmt numFmtId="178" formatCode="0_);[Red]\(0\)"/>
  </numFmts>
  <fonts count="22"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18"/>
      <name val="ＭＳ ゴシック"/>
      <family val="3"/>
      <charset val="128"/>
    </font>
    <font>
      <sz val="6"/>
      <name val="ＭＳ Ｐゴシック"/>
      <family val="3"/>
      <charset val="128"/>
    </font>
    <font>
      <b/>
      <sz val="18"/>
      <name val="ＭＳ ゴシック"/>
      <family val="3"/>
      <charset val="128"/>
    </font>
    <font>
      <b/>
      <sz val="11"/>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i/>
      <u/>
      <sz val="9"/>
      <name val="ＭＳ ゴシック"/>
      <family val="3"/>
      <charset val="128"/>
    </font>
    <font>
      <strike/>
      <sz val="9"/>
      <name val="ＭＳ ゴシック"/>
      <family val="3"/>
      <charset val="128"/>
    </font>
    <font>
      <b/>
      <sz val="20"/>
      <name val="ＭＳ ゴシック"/>
      <family val="3"/>
      <charset val="128"/>
    </font>
    <font>
      <b/>
      <sz val="16"/>
      <name val="ＭＳ ゴシック"/>
      <family val="3"/>
      <charset val="128"/>
    </font>
    <font>
      <b/>
      <sz val="12"/>
      <name val="ＭＳ ゴシック"/>
      <family val="3"/>
      <charset val="128"/>
    </font>
    <font>
      <sz val="16"/>
      <name val="ＭＳ ゴシック"/>
      <family val="3"/>
      <charset val="128"/>
    </font>
    <font>
      <sz val="16"/>
      <name val="游ゴシック"/>
      <family val="3"/>
      <charset val="128"/>
      <scheme val="minor"/>
    </font>
    <font>
      <b/>
      <sz val="10"/>
      <name val="ＭＳ ゴシック"/>
      <family val="3"/>
      <charset val="128"/>
    </font>
    <font>
      <sz val="10"/>
      <name val="ＭＳ ゴシック"/>
      <family val="3"/>
      <charset val="128"/>
    </font>
    <font>
      <u/>
      <sz val="9"/>
      <name val="ＭＳ ゴシック"/>
      <family val="3"/>
      <charset val="128"/>
    </font>
    <font>
      <i/>
      <sz val="9"/>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s>
  <borders count="2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184">
    <xf numFmtId="0" fontId="0" fillId="0" borderId="0" xfId="0">
      <alignment vertical="center"/>
    </xf>
    <xf numFmtId="0" fontId="2" fillId="0" borderId="0" xfId="1" applyFont="1"/>
    <xf numFmtId="0" fontId="4" fillId="0" borderId="1" xfId="1" applyFont="1" applyBorder="1" applyAlignment="1">
      <alignment horizontal="left"/>
    </xf>
    <xf numFmtId="176" fontId="7" fillId="0" borderId="5" xfId="1" applyNumberFormat="1" applyFont="1" applyBorder="1" applyAlignment="1">
      <alignment horizontal="center" vertical="center"/>
    </xf>
    <xf numFmtId="177" fontId="7" fillId="0" borderId="6" xfId="1" applyNumberFormat="1" applyFont="1" applyBorder="1" applyAlignment="1">
      <alignment horizontal="center" vertical="center"/>
    </xf>
    <xf numFmtId="0" fontId="8" fillId="0" borderId="7" xfId="1" applyFont="1" applyBorder="1" applyAlignment="1">
      <alignment horizontal="left" vertical="center" wrapText="1" shrinkToFit="1"/>
    </xf>
    <xf numFmtId="0" fontId="2" fillId="0" borderId="8" xfId="1" applyFont="1" applyBorder="1"/>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176" fontId="7" fillId="0" borderId="12" xfId="1" applyNumberFormat="1" applyFont="1" applyBorder="1" applyAlignment="1">
      <alignment horizontal="center" vertical="center"/>
    </xf>
    <xf numFmtId="177" fontId="7" fillId="0" borderId="11" xfId="1" applyNumberFormat="1" applyFont="1" applyBorder="1" applyAlignment="1">
      <alignment horizontal="center" vertical="center"/>
    </xf>
    <xf numFmtId="176" fontId="7" fillId="2" borderId="5" xfId="1" applyNumberFormat="1" applyFont="1" applyFill="1" applyBorder="1" applyAlignment="1">
      <alignment horizontal="center" vertical="center"/>
    </xf>
    <xf numFmtId="177" fontId="7" fillId="2" borderId="6" xfId="1" applyNumberFormat="1" applyFont="1" applyFill="1" applyBorder="1" applyAlignment="1">
      <alignment horizontal="center" vertical="center"/>
    </xf>
    <xf numFmtId="0" fontId="2" fillId="2" borderId="7" xfId="1" applyFont="1" applyFill="1" applyBorder="1"/>
    <xf numFmtId="0" fontId="2" fillId="2" borderId="0" xfId="1" applyFont="1" applyFill="1"/>
    <xf numFmtId="0" fontId="8" fillId="2" borderId="7" xfId="1" applyFont="1" applyFill="1" applyBorder="1" applyAlignment="1">
      <alignment horizontal="left" vertical="center" wrapText="1" shrinkToFit="1"/>
    </xf>
    <xf numFmtId="0" fontId="9" fillId="0" borderId="7" xfId="1" applyFont="1" applyBorder="1" applyAlignment="1">
      <alignment horizontal="left" vertical="center" wrapText="1" shrinkToFit="1"/>
    </xf>
    <xf numFmtId="0" fontId="12" fillId="2" borderId="7" xfId="1" applyFont="1" applyFill="1" applyBorder="1" applyAlignment="1">
      <alignment horizontal="left" vertical="center" wrapText="1" shrinkToFit="1"/>
    </xf>
    <xf numFmtId="0" fontId="8" fillId="0" borderId="0" xfId="1" applyFont="1" applyAlignment="1">
      <alignment vertical="center"/>
    </xf>
    <xf numFmtId="0" fontId="8" fillId="0" borderId="0" xfId="1" applyFont="1" applyAlignment="1">
      <alignment vertical="center" wrapText="1"/>
    </xf>
    <xf numFmtId="0" fontId="11" fillId="0" borderId="7" xfId="1" applyFont="1" applyBorder="1" applyAlignment="1">
      <alignment horizontal="left" vertical="center" wrapText="1" shrinkToFit="1"/>
    </xf>
    <xf numFmtId="0" fontId="11" fillId="2" borderId="7" xfId="1" applyFont="1" applyFill="1" applyBorder="1" applyAlignment="1">
      <alignment horizontal="left" vertical="center" wrapText="1" shrinkToFit="1"/>
    </xf>
    <xf numFmtId="0" fontId="8" fillId="0" borderId="18" xfId="1" applyFont="1" applyBorder="1" applyAlignment="1">
      <alignment horizontal="left" vertical="center" wrapText="1" shrinkToFit="1"/>
    </xf>
    <xf numFmtId="0" fontId="2" fillId="2" borderId="18" xfId="1" applyFont="1" applyFill="1" applyBorder="1"/>
    <xf numFmtId="0" fontId="9" fillId="0" borderId="18" xfId="1" applyFont="1" applyBorder="1" applyAlignment="1">
      <alignment horizontal="left" vertical="center" wrapText="1" shrinkToFit="1"/>
    </xf>
    <xf numFmtId="0" fontId="8" fillId="2" borderId="18" xfId="1" applyFont="1" applyFill="1" applyBorder="1" applyAlignment="1">
      <alignment horizontal="left" vertical="center" wrapText="1" shrinkToFit="1"/>
    </xf>
    <xf numFmtId="0" fontId="2" fillId="0" borderId="0" xfId="0" applyFont="1">
      <alignment vertical="center"/>
    </xf>
    <xf numFmtId="0" fontId="2" fillId="0" borderId="0" xfId="0" applyFont="1" applyAlignment="1">
      <alignment horizontal="center" vertical="center"/>
    </xf>
    <xf numFmtId="0" fontId="2" fillId="0" borderId="24" xfId="1" applyFont="1" applyBorder="1"/>
    <xf numFmtId="0" fontId="8" fillId="0" borderId="24" xfId="1" applyFont="1" applyBorder="1" applyAlignment="1">
      <alignment horizontal="left" vertical="center" wrapText="1" shrinkToFit="1"/>
    </xf>
    <xf numFmtId="0" fontId="2" fillId="0" borderId="9" xfId="0" applyFont="1" applyBorder="1">
      <alignment vertical="center"/>
    </xf>
    <xf numFmtId="0" fontId="2" fillId="2" borderId="9" xfId="1" applyFont="1" applyFill="1" applyBorder="1"/>
    <xf numFmtId="0" fontId="2" fillId="2" borderId="20" xfId="1" applyFont="1" applyFill="1" applyBorder="1"/>
    <xf numFmtId="0" fontId="8" fillId="2" borderId="9" xfId="1" applyFont="1" applyFill="1" applyBorder="1" applyAlignment="1">
      <alignment horizontal="left" vertical="center" wrapText="1" shrinkToFit="1"/>
    </xf>
    <xf numFmtId="0" fontId="2" fillId="0" borderId="13" xfId="0" applyFont="1" applyBorder="1">
      <alignment vertical="center"/>
    </xf>
    <xf numFmtId="176" fontId="2" fillId="0" borderId="22" xfId="1" applyNumberFormat="1" applyFont="1" applyBorder="1" applyAlignment="1">
      <alignment horizontal="center" vertical="center"/>
    </xf>
    <xf numFmtId="177" fontId="2" fillId="0" borderId="22" xfId="1" applyNumberFormat="1" applyFont="1" applyBorder="1" applyAlignment="1">
      <alignment horizontal="center" vertical="center"/>
    </xf>
    <xf numFmtId="176" fontId="2" fillId="0" borderId="6" xfId="1" applyNumberFormat="1" applyFont="1" applyBorder="1" applyAlignment="1">
      <alignment horizontal="center" vertical="center"/>
    </xf>
    <xf numFmtId="177" fontId="2" fillId="0" borderId="6" xfId="1" applyNumberFormat="1" applyFont="1" applyBorder="1" applyAlignment="1">
      <alignment horizontal="center" vertical="center"/>
    </xf>
    <xf numFmtId="176" fontId="2" fillId="2" borderId="6" xfId="1" applyNumberFormat="1" applyFont="1" applyFill="1" applyBorder="1" applyAlignment="1">
      <alignment horizontal="center" vertical="center"/>
    </xf>
    <xf numFmtId="177" fontId="2" fillId="2" borderId="6" xfId="1" applyNumberFormat="1" applyFont="1" applyFill="1" applyBorder="1" applyAlignment="1">
      <alignment horizontal="center" vertical="center"/>
    </xf>
    <xf numFmtId="176" fontId="2" fillId="0" borderId="21" xfId="1" applyNumberFormat="1" applyFont="1" applyBorder="1" applyAlignment="1">
      <alignment horizontal="center" vertical="center"/>
    </xf>
    <xf numFmtId="177" fontId="2" fillId="0" borderId="21" xfId="1" applyNumberFormat="1" applyFont="1" applyBorder="1" applyAlignment="1">
      <alignment horizontal="center" vertical="center"/>
    </xf>
    <xf numFmtId="0" fontId="2" fillId="0" borderId="18" xfId="1" applyFont="1" applyBorder="1"/>
    <xf numFmtId="0" fontId="2" fillId="0" borderId="9" xfId="1" applyFont="1" applyBorder="1"/>
    <xf numFmtId="0" fontId="2" fillId="0" borderId="20" xfId="1" applyFont="1" applyBorder="1"/>
    <xf numFmtId="0" fontId="8" fillId="0" borderId="9" xfId="1" applyFont="1" applyBorder="1" applyAlignment="1">
      <alignment horizontal="left" vertical="center" wrapText="1" shrinkToFit="1"/>
    </xf>
    <xf numFmtId="0" fontId="8" fillId="0" borderId="9" xfId="0" applyFont="1" applyBorder="1" applyAlignment="1">
      <alignment horizontal="right" vertical="center"/>
    </xf>
    <xf numFmtId="0" fontId="2" fillId="0" borderId="19" xfId="0" applyFont="1" applyBorder="1">
      <alignment vertical="center"/>
    </xf>
    <xf numFmtId="0" fontId="8" fillId="0" borderId="9" xfId="0" applyFont="1" applyBorder="1" applyAlignment="1">
      <alignment horizontal="left" vertical="center" wrapText="1"/>
    </xf>
    <xf numFmtId="0" fontId="15" fillId="0" borderId="22" xfId="2" applyFont="1" applyBorder="1" applyAlignment="1">
      <alignment horizontal="center" vertical="center"/>
    </xf>
    <xf numFmtId="0" fontId="8" fillId="0" borderId="23" xfId="1" applyFont="1" applyBorder="1" applyAlignment="1">
      <alignment vertical="center" wrapText="1" shrinkToFit="1"/>
    </xf>
    <xf numFmtId="0" fontId="8" fillId="0" borderId="17" xfId="1" applyFont="1" applyBorder="1" applyAlignment="1">
      <alignment vertical="center" wrapText="1" shrinkToFit="1"/>
    </xf>
    <xf numFmtId="0" fontId="8" fillId="0" borderId="18" xfId="1" applyFont="1" applyBorder="1" applyAlignment="1">
      <alignment vertical="center" wrapText="1" shrinkToFit="1"/>
    </xf>
    <xf numFmtId="0" fontId="8" fillId="0" borderId="9" xfId="1" applyFont="1" applyBorder="1" applyAlignment="1">
      <alignment vertical="center" wrapText="1" shrinkToFit="1"/>
    </xf>
    <xf numFmtId="0" fontId="8" fillId="2" borderId="18" xfId="1" applyFont="1" applyFill="1" applyBorder="1" applyAlignment="1">
      <alignment vertical="center"/>
    </xf>
    <xf numFmtId="0" fontId="15" fillId="0" borderId="6" xfId="2" applyFont="1" applyBorder="1" applyAlignment="1">
      <alignment horizontal="center" vertical="center"/>
    </xf>
    <xf numFmtId="0" fontId="8" fillId="0" borderId="6" xfId="1" applyFont="1" applyBorder="1" applyAlignment="1">
      <alignment horizontal="left" vertical="center" wrapText="1" shrinkToFit="1"/>
    </xf>
    <xf numFmtId="0" fontId="8" fillId="0" borderId="6" xfId="1" applyFont="1" applyBorder="1" applyAlignment="1">
      <alignment vertical="center" wrapText="1" shrinkToFit="1"/>
    </xf>
    <xf numFmtId="0" fontId="8" fillId="2" borderId="6" xfId="1" applyFont="1" applyFill="1" applyBorder="1" applyAlignment="1">
      <alignment horizontal="left" vertical="center" wrapText="1" shrinkToFit="1"/>
    </xf>
    <xf numFmtId="0" fontId="2" fillId="0" borderId="6" xfId="0" applyFont="1" applyBorder="1">
      <alignment vertical="center"/>
    </xf>
    <xf numFmtId="0" fontId="2" fillId="0" borderId="6" xfId="1" applyFont="1" applyBorder="1"/>
    <xf numFmtId="0" fontId="8" fillId="0" borderId="6" xfId="0" applyFont="1" applyBorder="1" applyAlignment="1">
      <alignment horizontal="right" vertical="center"/>
    </xf>
    <xf numFmtId="0" fontId="2" fillId="2" borderId="6" xfId="0" applyFont="1" applyFill="1" applyBorder="1">
      <alignment vertical="center"/>
    </xf>
    <xf numFmtId="0" fontId="8" fillId="2" borderId="6" xfId="0" applyFont="1" applyFill="1" applyBorder="1" applyAlignment="1">
      <alignment horizontal="left" vertical="center" wrapText="1"/>
    </xf>
    <xf numFmtId="0" fontId="2" fillId="2" borderId="6" xfId="1" applyFont="1" applyFill="1" applyBorder="1"/>
    <xf numFmtId="0" fontId="8" fillId="0" borderId="7" xfId="2" applyFont="1" applyBorder="1" applyAlignment="1">
      <alignment horizontal="left" vertical="center" wrapText="1"/>
    </xf>
    <xf numFmtId="0" fontId="9" fillId="0" borderId="9" xfId="0" applyFont="1" applyBorder="1" applyAlignment="1">
      <alignment vertical="center" wrapText="1"/>
    </xf>
    <xf numFmtId="0" fontId="15" fillId="0" borderId="18" xfId="2" applyFont="1" applyBorder="1" applyAlignment="1">
      <alignment horizontal="center" vertical="center"/>
    </xf>
    <xf numFmtId="0" fontId="18" fillId="0" borderId="6" xfId="2" applyFont="1" applyBorder="1" applyAlignment="1">
      <alignment horizontal="center" vertical="center"/>
    </xf>
    <xf numFmtId="0" fontId="8" fillId="0" borderId="22" xfId="1" applyFont="1" applyBorder="1" applyAlignment="1">
      <alignment horizontal="left" vertical="center" wrapText="1" shrinkToFit="1"/>
    </xf>
    <xf numFmtId="0" fontId="8" fillId="0" borderId="22" xfId="1" applyFont="1" applyBorder="1" applyAlignment="1">
      <alignment vertical="center" wrapText="1" shrinkToFit="1"/>
    </xf>
    <xf numFmtId="176" fontId="2" fillId="2" borderId="22" xfId="1" applyNumberFormat="1" applyFont="1" applyFill="1" applyBorder="1" applyAlignment="1">
      <alignment horizontal="center" vertical="center"/>
    </xf>
    <xf numFmtId="177" fontId="2" fillId="2" borderId="22" xfId="1" applyNumberFormat="1" applyFont="1" applyFill="1" applyBorder="1" applyAlignment="1">
      <alignment horizontal="center" vertical="center"/>
    </xf>
    <xf numFmtId="0" fontId="8" fillId="2" borderId="17" xfId="1" applyFont="1" applyFill="1" applyBorder="1" applyAlignment="1">
      <alignment vertical="center" wrapText="1" shrinkToFit="1"/>
    </xf>
    <xf numFmtId="0" fontId="8" fillId="2" borderId="18" xfId="1" applyFont="1" applyFill="1" applyBorder="1" applyAlignment="1">
      <alignment vertical="center" wrapText="1" shrinkToFit="1"/>
    </xf>
    <xf numFmtId="0" fontId="8" fillId="2" borderId="9" xfId="1" applyFont="1" applyFill="1" applyBorder="1" applyAlignment="1">
      <alignment vertical="center" wrapText="1" shrinkToFit="1"/>
    </xf>
    <xf numFmtId="0" fontId="2" fillId="2" borderId="9" xfId="0" applyFont="1" applyFill="1" applyBorder="1">
      <alignment vertical="center"/>
    </xf>
    <xf numFmtId="176" fontId="2" fillId="2" borderId="21" xfId="1" applyNumberFormat="1" applyFont="1" applyFill="1" applyBorder="1" applyAlignment="1">
      <alignment horizontal="center" vertical="center"/>
    </xf>
    <xf numFmtId="0" fontId="8" fillId="2" borderId="24" xfId="1" applyFont="1" applyFill="1" applyBorder="1" applyAlignment="1">
      <alignment horizontal="left" vertical="center" wrapText="1" shrinkToFit="1"/>
    </xf>
    <xf numFmtId="0" fontId="2" fillId="2" borderId="13" xfId="0" applyFont="1" applyFill="1" applyBorder="1">
      <alignment vertical="center"/>
    </xf>
    <xf numFmtId="0" fontId="8" fillId="2" borderId="9" xfId="0" applyFont="1" applyFill="1" applyBorder="1" applyAlignment="1">
      <alignment horizontal="right" vertical="center"/>
    </xf>
    <xf numFmtId="0" fontId="2" fillId="0" borderId="24" xfId="1" applyFont="1" applyBorder="1" applyAlignment="1">
      <alignment horizontal="left" vertical="center" wrapText="1"/>
    </xf>
    <xf numFmtId="0" fontId="2" fillId="0" borderId="18" xfId="1" applyFont="1" applyBorder="1" applyAlignment="1">
      <alignment vertical="center"/>
    </xf>
    <xf numFmtId="0" fontId="19" fillId="0" borderId="18" xfId="1" applyFont="1" applyBorder="1" applyAlignment="1">
      <alignment vertical="center" wrapText="1" shrinkToFit="1"/>
    </xf>
    <xf numFmtId="0" fontId="2" fillId="2" borderId="23" xfId="1" applyFont="1" applyFill="1" applyBorder="1" applyAlignment="1">
      <alignment vertical="center" wrapText="1" shrinkToFit="1"/>
    </xf>
    <xf numFmtId="0" fontId="8" fillId="0" borderId="24" xfId="1" applyFont="1" applyBorder="1" applyAlignment="1">
      <alignment vertical="center"/>
    </xf>
    <xf numFmtId="0" fontId="8" fillId="0" borderId="9" xfId="0" applyFont="1" applyBorder="1" applyAlignment="1">
      <alignment vertical="center" wrapText="1"/>
    </xf>
    <xf numFmtId="0" fontId="8" fillId="2" borderId="18" xfId="1" applyFont="1" applyFill="1" applyBorder="1" applyAlignment="1">
      <alignment vertical="top"/>
    </xf>
    <xf numFmtId="20" fontId="8" fillId="0" borderId="7" xfId="2" applyNumberFormat="1" applyFont="1" applyBorder="1" applyAlignment="1">
      <alignment horizontal="left" vertical="center" wrapText="1"/>
    </xf>
    <xf numFmtId="0" fontId="20" fillId="0" borderId="18" xfId="1" applyFont="1" applyBorder="1" applyAlignment="1">
      <alignment horizontal="left" vertical="center" wrapText="1" shrinkToFit="1"/>
    </xf>
    <xf numFmtId="0" fontId="20" fillId="0" borderId="18" xfId="1" applyFont="1" applyBorder="1" applyAlignment="1">
      <alignment vertical="center"/>
    </xf>
    <xf numFmtId="0" fontId="8" fillId="2" borderId="9" xfId="0" applyFont="1" applyFill="1" applyBorder="1" applyAlignment="1">
      <alignment horizontal="left" vertical="center" wrapText="1"/>
    </xf>
    <xf numFmtId="0" fontId="8" fillId="2" borderId="0" xfId="1" applyFont="1" applyFill="1" applyAlignment="1">
      <alignment vertical="center"/>
    </xf>
    <xf numFmtId="176" fontId="7" fillId="2" borderId="12" xfId="1" applyNumberFormat="1" applyFont="1" applyFill="1" applyBorder="1" applyAlignment="1">
      <alignment horizontal="center" vertical="center"/>
    </xf>
    <xf numFmtId="177" fontId="7" fillId="2" borderId="11" xfId="1" applyNumberFormat="1" applyFont="1" applyFill="1" applyBorder="1" applyAlignment="1">
      <alignment horizontal="center" vertical="center"/>
    </xf>
    <xf numFmtId="0" fontId="20" fillId="0" borderId="0" xfId="1" applyFont="1" applyAlignment="1">
      <alignment vertical="center"/>
    </xf>
    <xf numFmtId="0" fontId="20" fillId="0" borderId="7" xfId="1" applyFont="1" applyBorder="1" applyAlignment="1">
      <alignment horizontal="left" vertical="center" wrapText="1" shrinkToFit="1"/>
    </xf>
    <xf numFmtId="0" fontId="21" fillId="2" borderId="7" xfId="1" applyFont="1" applyFill="1" applyBorder="1" applyAlignment="1">
      <alignment horizontal="left" vertical="center" wrapText="1" shrinkToFit="1"/>
    </xf>
    <xf numFmtId="0" fontId="9" fillId="2" borderId="7" xfId="1" applyFont="1" applyFill="1" applyBorder="1" applyAlignment="1">
      <alignment horizontal="left" vertical="center" wrapText="1" shrinkToFit="1"/>
    </xf>
    <xf numFmtId="0" fontId="21" fillId="0" borderId="7" xfId="1" applyFont="1" applyBorder="1" applyAlignment="1">
      <alignment horizontal="left" vertical="center" wrapText="1" shrinkToFit="1"/>
    </xf>
    <xf numFmtId="0" fontId="8" fillId="0" borderId="0" xfId="1" applyFont="1" applyAlignment="1">
      <alignment vertical="top"/>
    </xf>
    <xf numFmtId="0" fontId="9" fillId="2" borderId="9" xfId="0" applyFont="1" applyFill="1" applyBorder="1" applyAlignment="1">
      <alignment vertical="center" wrapText="1"/>
    </xf>
    <xf numFmtId="0" fontId="15" fillId="0" borderId="22" xfId="2" applyFont="1" applyBorder="1">
      <alignment vertical="center"/>
    </xf>
    <xf numFmtId="0" fontId="15" fillId="0" borderId="23" xfId="2" applyFont="1" applyBorder="1">
      <alignment vertical="center"/>
    </xf>
    <xf numFmtId="0" fontId="15" fillId="0" borderId="6" xfId="2" applyFont="1" applyBorder="1">
      <alignment vertical="center"/>
    </xf>
    <xf numFmtId="0" fontId="8" fillId="0" borderId="6" xfId="0" applyFont="1" applyBorder="1" applyAlignment="1">
      <alignment horizontal="left" vertical="center" wrapText="1"/>
    </xf>
    <xf numFmtId="0" fontId="2" fillId="0" borderId="26" xfId="1" applyFont="1" applyBorder="1"/>
    <xf numFmtId="0" fontId="2" fillId="0" borderId="21" xfId="0" applyFont="1" applyBorder="1">
      <alignment vertical="center"/>
    </xf>
    <xf numFmtId="0" fontId="9" fillId="0" borderId="9" xfId="1" applyFont="1" applyBorder="1" applyAlignment="1">
      <alignment vertical="center" wrapText="1" shrinkToFit="1"/>
    </xf>
    <xf numFmtId="0" fontId="2" fillId="0" borderId="23" xfId="1" applyFont="1" applyBorder="1" applyAlignment="1">
      <alignment vertical="center" wrapText="1" shrinkToFit="1"/>
    </xf>
    <xf numFmtId="0" fontId="8" fillId="2" borderId="23" xfId="1" applyFont="1" applyFill="1" applyBorder="1" applyAlignment="1">
      <alignment vertical="center" wrapText="1" shrinkToFit="1"/>
    </xf>
    <xf numFmtId="178" fontId="9" fillId="0" borderId="18" xfId="1" applyNumberFormat="1" applyFont="1" applyBorder="1" applyAlignment="1">
      <alignment horizontal="left" vertical="center" wrapText="1" shrinkToFit="1"/>
    </xf>
    <xf numFmtId="178" fontId="8" fillId="0" borderId="18" xfId="1" applyNumberFormat="1" applyFont="1" applyBorder="1" applyAlignment="1">
      <alignment vertical="center" wrapText="1" shrinkToFit="1"/>
    </xf>
    <xf numFmtId="178" fontId="9" fillId="2" borderId="18" xfId="1" applyNumberFormat="1" applyFont="1" applyFill="1" applyBorder="1" applyAlignment="1">
      <alignment horizontal="left" vertical="center" wrapText="1" shrinkToFit="1"/>
    </xf>
    <xf numFmtId="178" fontId="8" fillId="2" borderId="18" xfId="1" applyNumberFormat="1" applyFont="1" applyFill="1" applyBorder="1" applyAlignment="1">
      <alignment vertical="center" wrapText="1" shrinkToFit="1"/>
    </xf>
    <xf numFmtId="0" fontId="8" fillId="2" borderId="6" xfId="1" applyFont="1" applyFill="1" applyBorder="1" applyAlignment="1">
      <alignment vertical="center" wrapText="1" shrinkToFit="1"/>
    </xf>
    <xf numFmtId="0" fontId="8" fillId="2" borderId="22" xfId="1" applyFont="1" applyFill="1" applyBorder="1" applyAlignment="1">
      <alignment vertical="center" wrapText="1" shrinkToFit="1"/>
    </xf>
    <xf numFmtId="0" fontId="2" fillId="2" borderId="0" xfId="1" applyFont="1" applyFill="1" applyAlignment="1">
      <alignment horizontal="left" vertical="center"/>
    </xf>
    <xf numFmtId="0" fontId="8" fillId="2" borderId="6" xfId="0" applyFont="1" applyFill="1" applyBorder="1" applyAlignment="1">
      <alignment horizontal="right" vertical="center"/>
    </xf>
    <xf numFmtId="0" fontId="2" fillId="2" borderId="0" xfId="1" applyFont="1" applyFill="1" applyAlignment="1">
      <alignment vertical="center"/>
    </xf>
    <xf numFmtId="20" fontId="8" fillId="2" borderId="7" xfId="2" applyNumberFormat="1" applyFont="1" applyFill="1" applyBorder="1" applyAlignment="1">
      <alignment horizontal="left" vertical="center" wrapText="1"/>
    </xf>
    <xf numFmtId="0" fontId="8" fillId="2" borderId="7" xfId="2" applyFont="1" applyFill="1" applyBorder="1" applyAlignment="1">
      <alignment horizontal="left" vertical="center" wrapText="1"/>
    </xf>
    <xf numFmtId="0" fontId="2" fillId="2" borderId="24" xfId="1" applyFont="1" applyFill="1" applyBorder="1"/>
    <xf numFmtId="0" fontId="2" fillId="2" borderId="21" xfId="0" applyFont="1" applyFill="1" applyBorder="1">
      <alignment vertical="center"/>
    </xf>
    <xf numFmtId="0" fontId="8" fillId="2" borderId="23" xfId="1" applyFont="1" applyFill="1" applyBorder="1" applyAlignment="1">
      <alignment vertical="top" wrapText="1" shrinkToFit="1"/>
    </xf>
    <xf numFmtId="0" fontId="8" fillId="2" borderId="7" xfId="1" applyFont="1" applyFill="1" applyBorder="1" applyAlignment="1">
      <alignment horizontal="left" vertical="top" wrapText="1" shrinkToFit="1"/>
    </xf>
    <xf numFmtId="176" fontId="7" fillId="0" borderId="6" xfId="1" applyNumberFormat="1" applyFont="1" applyBorder="1" applyAlignment="1">
      <alignment horizontal="center" vertical="center"/>
    </xf>
    <xf numFmtId="176" fontId="7" fillId="2" borderId="6" xfId="1" applyNumberFormat="1" applyFont="1" applyFill="1" applyBorder="1" applyAlignment="1">
      <alignment horizontal="center" vertical="center"/>
    </xf>
    <xf numFmtId="0" fontId="2" fillId="0" borderId="27" xfId="0" applyFont="1" applyBorder="1">
      <alignment vertical="center"/>
    </xf>
    <xf numFmtId="20" fontId="8" fillId="0" borderId="25" xfId="2" applyNumberFormat="1" applyFont="1" applyBorder="1" applyAlignment="1">
      <alignment horizontal="left" vertical="center" wrapText="1"/>
    </xf>
    <xf numFmtId="0" fontId="9" fillId="0" borderId="6" xfId="1" applyFont="1" applyBorder="1" applyAlignment="1">
      <alignment horizontal="left" vertical="center" wrapText="1" shrinkToFit="1"/>
    </xf>
    <xf numFmtId="0" fontId="9" fillId="2" borderId="6" xfId="1" applyFont="1" applyFill="1" applyBorder="1" applyAlignment="1">
      <alignment horizontal="left" vertical="center" wrapText="1" shrinkToFit="1"/>
    </xf>
    <xf numFmtId="0" fontId="20" fillId="0" borderId="6" xfId="1" applyFont="1" applyBorder="1" applyAlignment="1">
      <alignment horizontal="left" vertical="center" wrapText="1" shrinkToFit="1"/>
    </xf>
    <xf numFmtId="0" fontId="19" fillId="2" borderId="9" xfId="0" applyFont="1" applyFill="1" applyBorder="1" applyAlignment="1">
      <alignment horizontal="left" vertical="center"/>
    </xf>
    <xf numFmtId="176" fontId="2" fillId="3" borderId="22" xfId="1" applyNumberFormat="1" applyFont="1" applyFill="1" applyBorder="1" applyAlignment="1">
      <alignment horizontal="center" vertical="center"/>
    </xf>
    <xf numFmtId="177" fontId="2" fillId="3" borderId="22" xfId="1" applyNumberFormat="1" applyFont="1" applyFill="1" applyBorder="1" applyAlignment="1">
      <alignment horizontal="center" vertical="center"/>
    </xf>
    <xf numFmtId="0" fontId="8" fillId="3" borderId="23" xfId="1" applyFont="1" applyFill="1" applyBorder="1" applyAlignment="1">
      <alignment vertical="center" wrapText="1" shrinkToFit="1"/>
    </xf>
    <xf numFmtId="0" fontId="8" fillId="3" borderId="17" xfId="1" applyFont="1" applyFill="1" applyBorder="1" applyAlignment="1">
      <alignment vertical="center" wrapText="1" shrinkToFit="1"/>
    </xf>
    <xf numFmtId="176" fontId="2" fillId="3" borderId="6" xfId="1" applyNumberFormat="1" applyFont="1" applyFill="1" applyBorder="1" applyAlignment="1">
      <alignment horizontal="center" vertical="center"/>
    </xf>
    <xf numFmtId="0" fontId="8" fillId="3" borderId="9" xfId="1" applyFont="1" applyFill="1" applyBorder="1" applyAlignment="1">
      <alignment vertical="center" wrapText="1" shrinkToFit="1"/>
    </xf>
    <xf numFmtId="0" fontId="2" fillId="3" borderId="9" xfId="0" applyFont="1" applyFill="1" applyBorder="1">
      <alignment vertical="center"/>
    </xf>
    <xf numFmtId="0" fontId="8" fillId="3" borderId="9" xfId="0" applyFont="1" applyFill="1" applyBorder="1" applyAlignment="1">
      <alignment horizontal="left" vertical="center" wrapText="1"/>
    </xf>
    <xf numFmtId="177" fontId="2" fillId="3" borderId="6" xfId="1" applyNumberFormat="1" applyFont="1" applyFill="1" applyBorder="1" applyAlignment="1">
      <alignment horizontal="center" vertical="center"/>
    </xf>
    <xf numFmtId="0" fontId="8" fillId="3" borderId="18" xfId="1" applyFont="1" applyFill="1" applyBorder="1" applyAlignment="1">
      <alignment horizontal="left" vertical="center" wrapText="1" shrinkToFit="1"/>
    </xf>
    <xf numFmtId="0" fontId="8" fillId="3" borderId="9" xfId="0" applyFont="1" applyFill="1" applyBorder="1" applyAlignment="1">
      <alignment horizontal="right" vertical="center"/>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16" xfId="1" applyFont="1" applyBorder="1" applyAlignment="1">
      <alignment horizontal="left" vertical="top" wrapText="1"/>
    </xf>
    <xf numFmtId="0" fontId="13" fillId="0" borderId="1" xfId="1" applyFont="1" applyBorder="1" applyAlignment="1">
      <alignment horizontal="center" shrinkToFit="1"/>
    </xf>
    <xf numFmtId="0" fontId="4" fillId="0" borderId="1" xfId="1" applyFont="1" applyBorder="1" applyAlignment="1">
      <alignment horizontal="center"/>
    </xf>
    <xf numFmtId="0" fontId="6" fillId="0" borderId="2" xfId="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8" fillId="0" borderId="15" xfId="1" applyFont="1" applyBorder="1" applyAlignment="1">
      <alignment horizontal="left" vertical="top"/>
    </xf>
    <xf numFmtId="0" fontId="8" fillId="0" borderId="16" xfId="1" applyFont="1" applyBorder="1" applyAlignment="1">
      <alignment horizontal="left" vertical="top"/>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15" fillId="0" borderId="22" xfId="2" applyFont="1" applyBorder="1" applyAlignment="1">
      <alignment horizontal="center" vertical="center"/>
    </xf>
    <xf numFmtId="0" fontId="2" fillId="0" borderId="18" xfId="2" applyFont="1" applyBorder="1" applyAlignment="1">
      <alignment horizontal="center"/>
    </xf>
    <xf numFmtId="0" fontId="2" fillId="0" borderId="19" xfId="2" applyFont="1" applyBorder="1" applyAlignment="1">
      <alignment horizontal="center"/>
    </xf>
    <xf numFmtId="0" fontId="2" fillId="0" borderId="9" xfId="2" applyFont="1" applyBorder="1" applyAlignment="1">
      <alignment horizontal="center"/>
    </xf>
    <xf numFmtId="0" fontId="7" fillId="0" borderId="18" xfId="0" applyFont="1" applyBorder="1" applyAlignment="1">
      <alignment horizontal="left" vertical="center" wrapText="1"/>
    </xf>
    <xf numFmtId="0" fontId="7" fillId="0" borderId="19" xfId="0" applyFont="1" applyBorder="1" applyAlignment="1">
      <alignment horizontal="left" vertical="center"/>
    </xf>
    <xf numFmtId="0" fontId="7" fillId="0" borderId="9" xfId="0" applyFont="1" applyBorder="1" applyAlignment="1">
      <alignment horizontal="left" vertical="center"/>
    </xf>
    <xf numFmtId="0" fontId="8" fillId="0" borderId="18" xfId="1" applyFont="1" applyBorder="1" applyAlignment="1">
      <alignment horizontal="left" vertical="top" wrapText="1"/>
    </xf>
    <xf numFmtId="0" fontId="8" fillId="0" borderId="19" xfId="1" applyFont="1" applyBorder="1" applyAlignment="1">
      <alignment horizontal="left" vertical="top" wrapText="1"/>
    </xf>
    <xf numFmtId="0" fontId="8" fillId="0" borderId="9" xfId="1" applyFont="1" applyBorder="1" applyAlignment="1">
      <alignment horizontal="left" vertical="top" wrapText="1"/>
    </xf>
    <xf numFmtId="0" fontId="8" fillId="0" borderId="23"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0" borderId="18" xfId="1" applyFont="1" applyBorder="1" applyAlignment="1">
      <alignment horizontal="left" vertical="center" wrapText="1" shrinkToFit="1"/>
    </xf>
    <xf numFmtId="0" fontId="8" fillId="0" borderId="9" xfId="1" applyFont="1" applyBorder="1" applyAlignment="1">
      <alignment horizontal="left" vertical="center" wrapText="1" shrinkToFit="1"/>
    </xf>
    <xf numFmtId="0" fontId="17" fillId="0" borderId="0" xfId="2" applyFont="1" applyAlignment="1">
      <alignment horizontal="center"/>
    </xf>
    <xf numFmtId="0" fontId="16" fillId="0" borderId="0" xfId="2" applyFont="1" applyAlignment="1">
      <alignment horizont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8" fillId="2" borderId="18" xfId="1" applyFont="1" applyFill="1" applyBorder="1" applyAlignment="1">
      <alignment horizontal="left" vertical="center" wrapText="1" shrinkToFit="1"/>
    </xf>
    <xf numFmtId="0" fontId="8" fillId="2" borderId="9" xfId="1" applyFont="1" applyFill="1" applyBorder="1" applyAlignment="1">
      <alignment horizontal="left" vertical="center" wrapText="1" shrinkToFit="1"/>
    </xf>
    <xf numFmtId="0" fontId="7" fillId="0" borderId="19" xfId="0" applyFont="1" applyBorder="1" applyAlignment="1">
      <alignment horizontal="left" vertical="center" wrapText="1"/>
    </xf>
    <xf numFmtId="0" fontId="7" fillId="0" borderId="9" xfId="0" applyFont="1" applyBorder="1" applyAlignment="1">
      <alignment horizontal="left" vertical="center" wrapText="1"/>
    </xf>
    <xf numFmtId="0" fontId="10" fillId="0" borderId="23" xfId="1" applyFont="1" applyBorder="1" applyAlignment="1">
      <alignment vertical="top" wrapText="1" shrinkToFit="1"/>
    </xf>
  </cellXfs>
  <cellStyles count="3">
    <cellStyle name="標準" xfId="0" builtinId="0"/>
    <cellStyle name="標準 2" xfId="2" xr:uid="{00000000-0005-0000-0000-000001000000}"/>
    <cellStyle name="標準_19年間計画案" xfId="1" xr:uid="{00000000-0005-0000-0000-000002000000}"/>
  </cellStyles>
  <dxfs count="18">
    <dxf>
      <fill>
        <patternFill>
          <bgColor theme="0" tint="-0.14996795556505021"/>
        </patternFill>
      </fill>
    </dxf>
    <dxf>
      <font>
        <color theme="0"/>
      </font>
    </dxf>
    <dxf>
      <fill>
        <patternFill>
          <bgColor theme="0" tint="-0.14996795556505021"/>
        </patternFill>
      </fill>
    </dxf>
    <dxf>
      <font>
        <color theme="0"/>
      </font>
    </dxf>
    <dxf>
      <fill>
        <patternFill>
          <bgColor theme="0" tint="-0.14996795556505021"/>
        </patternFill>
      </fill>
    </dxf>
    <dxf>
      <font>
        <color theme="0"/>
      </font>
    </dxf>
    <dxf>
      <fill>
        <patternFill>
          <bgColor theme="0" tint="-0.14996795556505021"/>
        </patternFill>
      </fill>
    </dxf>
    <dxf>
      <font>
        <color theme="0"/>
      </font>
    </dxf>
    <dxf>
      <fill>
        <patternFill>
          <bgColor theme="0" tint="-0.14996795556505021"/>
        </patternFill>
      </fill>
    </dxf>
    <dxf>
      <font>
        <color theme="0"/>
      </font>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850446</xdr:colOff>
      <xdr:row>33</xdr:row>
      <xdr:rowOff>396875</xdr:rowOff>
    </xdr:from>
    <xdr:to>
      <xdr:col>11</xdr:col>
      <xdr:colOff>850446</xdr:colOff>
      <xdr:row>34</xdr:row>
      <xdr:rowOff>0</xdr:rowOff>
    </xdr:to>
    <xdr:cxnSp macro="">
      <xdr:nvCxnSpPr>
        <xdr:cNvPr id="2" name="直線矢印コネクタ 1">
          <a:extLst>
            <a:ext uri="{FF2B5EF4-FFF2-40B4-BE49-F238E27FC236}">
              <a16:creationId xmlns:a16="http://schemas.microsoft.com/office/drawing/2014/main" id="{1499B2A4-6686-42E6-8280-4D0BDED4F632}"/>
            </a:ext>
          </a:extLst>
        </xdr:cNvPr>
        <xdr:cNvCxnSpPr/>
      </xdr:nvCxnSpPr>
      <xdr:spPr>
        <a:xfrm>
          <a:off x="8546646" y="18827750"/>
          <a:ext cx="0" cy="174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1349375</xdr:colOff>
      <xdr:row>3</xdr:row>
      <xdr:rowOff>170089</xdr:rowOff>
    </xdr:from>
    <xdr:to>
      <xdr:col>14</xdr:col>
      <xdr:colOff>1360714</xdr:colOff>
      <xdr:row>6</xdr:row>
      <xdr:rowOff>476250</xdr:rowOff>
    </xdr:to>
    <xdr:cxnSp macro="">
      <xdr:nvCxnSpPr>
        <xdr:cNvPr id="3" name="直線矢印コネクタ 2">
          <a:extLst>
            <a:ext uri="{FF2B5EF4-FFF2-40B4-BE49-F238E27FC236}">
              <a16:creationId xmlns:a16="http://schemas.microsoft.com/office/drawing/2014/main" id="{578BCF04-31EC-4862-AB9F-C5B0606A0FEC}"/>
            </a:ext>
          </a:extLst>
        </xdr:cNvPr>
        <xdr:cNvCxnSpPr/>
      </xdr:nvCxnSpPr>
      <xdr:spPr>
        <a:xfrm flipH="1">
          <a:off x="11426825" y="1313089"/>
          <a:ext cx="11339" cy="21635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14A9-DB75-48BB-81A4-DE2EBAA96D69}">
  <sheetPr>
    <pageSetUpPr fitToPage="1"/>
  </sheetPr>
  <dimension ref="A1:AK35"/>
  <sheetViews>
    <sheetView view="pageBreakPreview" topLeftCell="H2" zoomScale="84" zoomScaleNormal="84" zoomScaleSheetLayoutView="84" workbookViewId="0">
      <pane ySplit="2" topLeftCell="A13" activePane="bottomLeft" state="frozen"/>
      <selection activeCell="J21" sqref="J21"/>
      <selection pane="bottomLeft" activeCell="L14" sqref="L14"/>
    </sheetView>
  </sheetViews>
  <sheetFormatPr defaultRowHeight="13.5" x14ac:dyDescent="0.15"/>
  <cols>
    <col min="1" max="2" width="3.625" style="1" customWidth="1"/>
    <col min="3" max="3" width="24" style="1" bestFit="1" customWidth="1"/>
    <col min="4" max="5" width="3.625" style="1" customWidth="1"/>
    <col min="6" max="6" width="24" style="1" bestFit="1" customWidth="1"/>
    <col min="7" max="8" width="3.625" style="1" customWidth="1"/>
    <col min="9" max="9" width="24" style="1" bestFit="1" customWidth="1"/>
    <col min="10" max="11" width="3.625" style="1" customWidth="1"/>
    <col min="12" max="12" width="24" style="1" customWidth="1"/>
    <col min="13" max="14" width="3.625" style="1" customWidth="1"/>
    <col min="15" max="15" width="24" style="1" customWidth="1"/>
    <col min="16" max="17" width="3.625" style="1" customWidth="1"/>
    <col min="18" max="18" width="24" style="1" customWidth="1"/>
    <col min="19" max="20" width="3.625" style="1" customWidth="1"/>
    <col min="21" max="21" width="24" style="1" customWidth="1"/>
    <col min="22" max="23" width="3.625" style="1" customWidth="1"/>
    <col min="24" max="24" width="23.875" style="1" customWidth="1"/>
    <col min="25" max="26" width="3.625" style="1" customWidth="1"/>
    <col min="27" max="27" width="24" style="1" customWidth="1"/>
    <col min="28" max="29" width="3.625" style="1" customWidth="1"/>
    <col min="30" max="30" width="22.875" style="1" bestFit="1" customWidth="1"/>
    <col min="31" max="32" width="3.625" style="1" customWidth="1"/>
    <col min="33" max="33" width="24" style="1" bestFit="1" customWidth="1"/>
    <col min="34" max="35" width="3.625" style="1" customWidth="1"/>
    <col min="36" max="36" width="24" style="1" customWidth="1"/>
    <col min="37" max="16384" width="9" style="1"/>
  </cols>
  <sheetData>
    <row r="1" spans="1:36" ht="7.5" hidden="1" customHeight="1" x14ac:dyDescent="0.15">
      <c r="C1" s="1">
        <v>2023</v>
      </c>
    </row>
    <row r="2" spans="1:36" ht="45" customHeight="1" thickBot="1" x14ac:dyDescent="0.3">
      <c r="A2" s="150" t="s">
        <v>235</v>
      </c>
      <c r="B2" s="150"/>
      <c r="C2" s="150"/>
      <c r="D2" s="150"/>
      <c r="E2" s="150"/>
      <c r="F2" s="150"/>
      <c r="G2" s="150"/>
      <c r="H2" s="150"/>
      <c r="I2" s="150"/>
      <c r="J2" s="150"/>
      <c r="K2" s="150"/>
      <c r="L2" s="150"/>
      <c r="M2" s="2"/>
      <c r="N2" s="2"/>
      <c r="O2" s="2"/>
      <c r="P2" s="2"/>
      <c r="Q2" s="2"/>
      <c r="R2" s="2"/>
      <c r="S2" s="2"/>
      <c r="T2" s="2"/>
      <c r="U2" s="2"/>
      <c r="V2" s="2"/>
      <c r="W2" s="2"/>
      <c r="X2" s="2"/>
      <c r="Y2" s="2"/>
      <c r="Z2" s="2"/>
      <c r="AA2" s="2"/>
      <c r="AB2" s="2"/>
      <c r="AC2" s="2"/>
      <c r="AD2" s="2"/>
      <c r="AE2" s="151"/>
      <c r="AF2" s="151"/>
      <c r="AG2" s="151"/>
      <c r="AH2" s="151"/>
      <c r="AI2" s="151"/>
      <c r="AJ2" s="151"/>
    </row>
    <row r="3" spans="1:36" ht="45" customHeight="1" x14ac:dyDescent="0.15">
      <c r="A3" s="152" t="s">
        <v>0</v>
      </c>
      <c r="B3" s="153"/>
      <c r="C3" s="154"/>
      <c r="D3" s="152" t="s">
        <v>1</v>
      </c>
      <c r="E3" s="153"/>
      <c r="F3" s="154"/>
      <c r="G3" s="152" t="s">
        <v>2</v>
      </c>
      <c r="H3" s="153"/>
      <c r="I3" s="154"/>
      <c r="J3" s="152" t="s">
        <v>3</v>
      </c>
      <c r="K3" s="153"/>
      <c r="L3" s="154"/>
      <c r="M3" s="152" t="s">
        <v>4</v>
      </c>
      <c r="N3" s="155"/>
      <c r="O3" s="156"/>
      <c r="P3" s="152" t="s">
        <v>5</v>
      </c>
      <c r="Q3" s="153"/>
      <c r="R3" s="154"/>
      <c r="S3" s="152" t="s">
        <v>6</v>
      </c>
      <c r="T3" s="155"/>
      <c r="U3" s="156"/>
      <c r="V3" s="152" t="s">
        <v>7</v>
      </c>
      <c r="W3" s="153"/>
      <c r="X3" s="154"/>
      <c r="Y3" s="152" t="s">
        <v>8</v>
      </c>
      <c r="Z3" s="153"/>
      <c r="AA3" s="154"/>
      <c r="AB3" s="152" t="s">
        <v>9</v>
      </c>
      <c r="AC3" s="153"/>
      <c r="AD3" s="154"/>
      <c r="AE3" s="152" t="s">
        <v>10</v>
      </c>
      <c r="AF3" s="153"/>
      <c r="AG3" s="154"/>
      <c r="AH3" s="152" t="s">
        <v>11</v>
      </c>
      <c r="AI3" s="153"/>
      <c r="AJ3" s="154"/>
    </row>
    <row r="4" spans="1:36" ht="45" customHeight="1" x14ac:dyDescent="0.15">
      <c r="A4" s="3">
        <f t="shared" ref="A4:A33" si="0">DATE($C$1,4,ROW()-3)</f>
        <v>45017</v>
      </c>
      <c r="B4" s="4" t="s">
        <v>44</v>
      </c>
      <c r="C4" s="5"/>
      <c r="D4" s="3">
        <f t="shared" ref="D4:D34" si="1">DATE($C$1,5,ROW()-3)</f>
        <v>45047</v>
      </c>
      <c r="E4" s="4" t="s">
        <v>51</v>
      </c>
      <c r="F4" s="5" t="s">
        <v>12</v>
      </c>
      <c r="G4" s="12">
        <f t="shared" ref="G4:G33" si="2">DATE($C$1,6,ROW()-3)</f>
        <v>45078</v>
      </c>
      <c r="H4" s="13" t="s">
        <v>52</v>
      </c>
      <c r="I4" s="15"/>
      <c r="J4" s="3">
        <f t="shared" ref="J4:J34" si="3">DATE($C$1,7,ROW()-3)</f>
        <v>45108</v>
      </c>
      <c r="K4" s="4" t="s">
        <v>44</v>
      </c>
      <c r="L4" s="5" t="s">
        <v>295</v>
      </c>
      <c r="M4" s="3">
        <f t="shared" ref="M4:M34" si="4">DATE($C$1,8,ROW()-3)</f>
        <v>45139</v>
      </c>
      <c r="N4" s="4" t="s">
        <v>53</v>
      </c>
      <c r="O4" s="5" t="s">
        <v>282</v>
      </c>
      <c r="P4" s="3">
        <f t="shared" ref="P4:P33" si="5">DATE($C$1,9,ROW()-3)</f>
        <v>45170</v>
      </c>
      <c r="Q4" s="4" t="s">
        <v>42</v>
      </c>
      <c r="R4" s="5" t="s">
        <v>296</v>
      </c>
      <c r="S4" s="3">
        <f t="shared" ref="S4:S34" si="6">DATE($C$1,10,ROW()-3)</f>
        <v>45200</v>
      </c>
      <c r="T4" s="4" t="s">
        <v>50</v>
      </c>
      <c r="U4" s="5" t="s">
        <v>12</v>
      </c>
      <c r="V4" s="12">
        <f t="shared" ref="V4:V33" si="7">DATE($C$1,11,ROW()-3)</f>
        <v>45231</v>
      </c>
      <c r="W4" s="13" t="s">
        <v>54</v>
      </c>
      <c r="X4" s="16"/>
      <c r="Y4" s="3">
        <f t="shared" ref="Y4:Y34" si="8">DATE($C$1,12,ROW()-3)</f>
        <v>45261</v>
      </c>
      <c r="Z4" s="4" t="s">
        <v>42</v>
      </c>
      <c r="AA4" s="5" t="s">
        <v>318</v>
      </c>
      <c r="AB4" s="12">
        <f t="shared" ref="AB4:AB34" si="9">DATE($C$1+1,1,ROW()-3)</f>
        <v>45292</v>
      </c>
      <c r="AC4" s="13" t="s">
        <v>51</v>
      </c>
      <c r="AD4" s="16" t="s">
        <v>13</v>
      </c>
      <c r="AE4" s="12">
        <f t="shared" ref="AE4:AE5" si="10">DATE($C$1+1,3,ROW()-3)</f>
        <v>45352</v>
      </c>
      <c r="AF4" s="13" t="s">
        <v>52</v>
      </c>
      <c r="AG4" s="16"/>
      <c r="AH4" s="12">
        <f t="shared" ref="AH4:AH34" si="11">DATE($C$1+1,3,ROW()-3)</f>
        <v>45352</v>
      </c>
      <c r="AI4" s="13" t="s">
        <v>52</v>
      </c>
      <c r="AJ4" s="16"/>
    </row>
    <row r="5" spans="1:36" ht="45" x14ac:dyDescent="0.15">
      <c r="A5" s="3">
        <f t="shared" si="0"/>
        <v>45018</v>
      </c>
      <c r="B5" s="4" t="s">
        <v>50</v>
      </c>
      <c r="C5" s="5"/>
      <c r="D5" s="3">
        <f t="shared" si="1"/>
        <v>45048</v>
      </c>
      <c r="E5" s="4" t="s">
        <v>53</v>
      </c>
      <c r="F5" s="5" t="s">
        <v>317</v>
      </c>
      <c r="G5" s="3">
        <f t="shared" si="2"/>
        <v>45079</v>
      </c>
      <c r="H5" s="4" t="s">
        <v>42</v>
      </c>
      <c r="I5" s="5" t="s">
        <v>12</v>
      </c>
      <c r="J5" s="3">
        <f t="shared" si="3"/>
        <v>45109</v>
      </c>
      <c r="K5" s="4" t="s">
        <v>50</v>
      </c>
      <c r="L5" s="5" t="s">
        <v>271</v>
      </c>
      <c r="M5" s="12">
        <f t="shared" si="4"/>
        <v>45140</v>
      </c>
      <c r="N5" s="13" t="s">
        <v>54</v>
      </c>
      <c r="O5" s="16"/>
      <c r="P5" s="3">
        <f t="shared" si="5"/>
        <v>45171</v>
      </c>
      <c r="Q5" s="4" t="s">
        <v>44</v>
      </c>
      <c r="R5" s="5" t="s">
        <v>262</v>
      </c>
      <c r="S5" s="3">
        <f t="shared" si="6"/>
        <v>45201</v>
      </c>
      <c r="T5" s="4" t="s">
        <v>51</v>
      </c>
      <c r="U5" s="5" t="s">
        <v>276</v>
      </c>
      <c r="V5" s="12">
        <f t="shared" si="7"/>
        <v>45232</v>
      </c>
      <c r="W5" s="13" t="s">
        <v>52</v>
      </c>
      <c r="X5" s="16"/>
      <c r="Y5" s="3">
        <f t="shared" si="8"/>
        <v>45262</v>
      </c>
      <c r="Z5" s="4" t="s">
        <v>44</v>
      </c>
      <c r="AA5" s="5" t="s">
        <v>64</v>
      </c>
      <c r="AB5" s="12">
        <f t="shared" si="9"/>
        <v>45293</v>
      </c>
      <c r="AC5" s="13" t="s">
        <v>53</v>
      </c>
      <c r="AD5" s="16"/>
      <c r="AE5" s="3">
        <f t="shared" si="10"/>
        <v>45353</v>
      </c>
      <c r="AF5" s="4" t="s">
        <v>42</v>
      </c>
      <c r="AG5" s="5" t="s">
        <v>377</v>
      </c>
      <c r="AH5" s="3">
        <f t="shared" si="11"/>
        <v>45353</v>
      </c>
      <c r="AI5" s="4" t="s">
        <v>42</v>
      </c>
      <c r="AJ5" s="5" t="s">
        <v>277</v>
      </c>
    </row>
    <row r="6" spans="1:36" ht="45" customHeight="1" x14ac:dyDescent="0.15">
      <c r="A6" s="3">
        <f t="shared" si="0"/>
        <v>45019</v>
      </c>
      <c r="B6" s="4" t="s">
        <v>51</v>
      </c>
      <c r="C6" s="97"/>
      <c r="D6" s="12">
        <f t="shared" si="1"/>
        <v>45049</v>
      </c>
      <c r="E6" s="13" t="s">
        <v>54</v>
      </c>
      <c r="F6" s="16" t="s">
        <v>15</v>
      </c>
      <c r="G6" s="3">
        <f t="shared" si="2"/>
        <v>45080</v>
      </c>
      <c r="H6" s="4" t="s">
        <v>44</v>
      </c>
      <c r="I6" s="5"/>
      <c r="J6" s="3">
        <f t="shared" si="3"/>
        <v>45110</v>
      </c>
      <c r="K6" s="4" t="s">
        <v>51</v>
      </c>
      <c r="L6" s="5" t="s">
        <v>270</v>
      </c>
      <c r="M6" s="12">
        <f t="shared" si="4"/>
        <v>45141</v>
      </c>
      <c r="N6" s="13" t="s">
        <v>52</v>
      </c>
      <c r="O6" s="16"/>
      <c r="P6" s="3">
        <f t="shared" si="5"/>
        <v>45172</v>
      </c>
      <c r="Q6" s="4" t="s">
        <v>45</v>
      </c>
      <c r="R6" s="5" t="s">
        <v>111</v>
      </c>
      <c r="S6" s="3">
        <f t="shared" si="6"/>
        <v>45202</v>
      </c>
      <c r="T6" s="4" t="s">
        <v>53</v>
      </c>
      <c r="U6" s="5" t="s">
        <v>326</v>
      </c>
      <c r="V6" s="12">
        <f t="shared" si="7"/>
        <v>45233</v>
      </c>
      <c r="W6" s="13" t="s">
        <v>41</v>
      </c>
      <c r="X6" s="16" t="s">
        <v>258</v>
      </c>
      <c r="Y6" s="3">
        <f t="shared" si="8"/>
        <v>45263</v>
      </c>
      <c r="Z6" s="4" t="s">
        <v>45</v>
      </c>
      <c r="AA6" s="5" t="s">
        <v>23</v>
      </c>
      <c r="AB6" s="12">
        <f t="shared" si="9"/>
        <v>45294</v>
      </c>
      <c r="AC6" s="13" t="s">
        <v>54</v>
      </c>
      <c r="AD6" s="16"/>
      <c r="AE6" s="3">
        <f t="shared" ref="AE6:AE31" si="12">DATE($C$1+1,2,ROW()-3)</f>
        <v>45325</v>
      </c>
      <c r="AF6" s="4" t="s">
        <v>44</v>
      </c>
      <c r="AG6" s="98"/>
      <c r="AH6" s="3">
        <f t="shared" si="11"/>
        <v>45354</v>
      </c>
      <c r="AI6" s="4" t="s">
        <v>44</v>
      </c>
      <c r="AJ6" s="5" t="s">
        <v>66</v>
      </c>
    </row>
    <row r="7" spans="1:36" ht="45" customHeight="1" x14ac:dyDescent="0.15">
      <c r="A7" s="3">
        <f t="shared" si="0"/>
        <v>45020</v>
      </c>
      <c r="B7" s="4" t="s">
        <v>47</v>
      </c>
      <c r="C7" s="5"/>
      <c r="D7" s="12">
        <f t="shared" si="1"/>
        <v>45050</v>
      </c>
      <c r="E7" s="13" t="s">
        <v>49</v>
      </c>
      <c r="F7" s="16" t="s">
        <v>18</v>
      </c>
      <c r="G7" s="3">
        <f t="shared" si="2"/>
        <v>45081</v>
      </c>
      <c r="H7" s="4" t="s">
        <v>45</v>
      </c>
      <c r="I7" s="5"/>
      <c r="J7" s="3">
        <f t="shared" si="3"/>
        <v>45111</v>
      </c>
      <c r="K7" s="4" t="s">
        <v>47</v>
      </c>
      <c r="L7" s="5" t="s">
        <v>269</v>
      </c>
      <c r="M7" s="3">
        <f t="shared" si="4"/>
        <v>45142</v>
      </c>
      <c r="N7" s="4" t="s">
        <v>41</v>
      </c>
      <c r="O7" s="5"/>
      <c r="P7" s="3">
        <f t="shared" si="5"/>
        <v>45173</v>
      </c>
      <c r="Q7" s="4" t="s">
        <v>46</v>
      </c>
      <c r="R7" s="5" t="s">
        <v>113</v>
      </c>
      <c r="S7" s="12">
        <f t="shared" si="6"/>
        <v>45203</v>
      </c>
      <c r="T7" s="13" t="s">
        <v>48</v>
      </c>
      <c r="U7" s="16"/>
      <c r="V7" s="3">
        <f t="shared" si="7"/>
        <v>45234</v>
      </c>
      <c r="W7" s="4" t="s">
        <v>43</v>
      </c>
      <c r="X7" s="5" t="s">
        <v>284</v>
      </c>
      <c r="Y7" s="3">
        <f t="shared" si="8"/>
        <v>45264</v>
      </c>
      <c r="Z7" s="4" t="s">
        <v>46</v>
      </c>
      <c r="AA7" s="5" t="s">
        <v>24</v>
      </c>
      <c r="AB7" s="12">
        <f t="shared" si="9"/>
        <v>45295</v>
      </c>
      <c r="AC7" s="13" t="s">
        <v>49</v>
      </c>
      <c r="AD7" s="16"/>
      <c r="AE7" s="3">
        <f t="shared" si="12"/>
        <v>45326</v>
      </c>
      <c r="AF7" s="4" t="s">
        <v>45</v>
      </c>
      <c r="AG7" s="5"/>
      <c r="AH7" s="3">
        <f t="shared" si="11"/>
        <v>45355</v>
      </c>
      <c r="AI7" s="4" t="s">
        <v>45</v>
      </c>
      <c r="AJ7" s="5" t="s">
        <v>378</v>
      </c>
    </row>
    <row r="8" spans="1:36" ht="45" customHeight="1" x14ac:dyDescent="0.15">
      <c r="A8" s="12">
        <f t="shared" si="0"/>
        <v>45021</v>
      </c>
      <c r="B8" s="13" t="s">
        <v>48</v>
      </c>
      <c r="C8" s="100"/>
      <c r="D8" s="12">
        <f t="shared" si="1"/>
        <v>45051</v>
      </c>
      <c r="E8" s="13" t="s">
        <v>41</v>
      </c>
      <c r="F8" s="16" t="s">
        <v>22</v>
      </c>
      <c r="G8" s="3">
        <f t="shared" si="2"/>
        <v>45082</v>
      </c>
      <c r="H8" s="4" t="s">
        <v>46</v>
      </c>
      <c r="I8" s="5"/>
      <c r="J8" s="12">
        <f t="shared" si="3"/>
        <v>45112</v>
      </c>
      <c r="K8" s="13" t="s">
        <v>48</v>
      </c>
      <c r="L8" s="16"/>
      <c r="M8" s="3">
        <f t="shared" si="4"/>
        <v>45143</v>
      </c>
      <c r="N8" s="4" t="s">
        <v>43</v>
      </c>
      <c r="O8" s="5"/>
      <c r="P8" s="3">
        <f t="shared" si="5"/>
        <v>45174</v>
      </c>
      <c r="Q8" s="4" t="s">
        <v>47</v>
      </c>
      <c r="R8" s="5" t="s">
        <v>113</v>
      </c>
      <c r="S8" s="12">
        <f t="shared" si="6"/>
        <v>45204</v>
      </c>
      <c r="T8" s="13" t="s">
        <v>49</v>
      </c>
      <c r="U8" s="16"/>
      <c r="V8" s="3">
        <f t="shared" si="7"/>
        <v>45235</v>
      </c>
      <c r="W8" s="4" t="s">
        <v>45</v>
      </c>
      <c r="X8" s="5"/>
      <c r="Y8" s="3">
        <f t="shared" si="8"/>
        <v>45265</v>
      </c>
      <c r="Z8" s="4" t="s">
        <v>47</v>
      </c>
      <c r="AA8" s="5" t="s">
        <v>19</v>
      </c>
      <c r="AB8" s="3">
        <f t="shared" si="9"/>
        <v>45296</v>
      </c>
      <c r="AC8" s="4" t="s">
        <v>41</v>
      </c>
      <c r="AD8" s="5" t="s">
        <v>272</v>
      </c>
      <c r="AE8" s="3">
        <f t="shared" si="12"/>
        <v>45327</v>
      </c>
      <c r="AF8" s="4" t="s">
        <v>46</v>
      </c>
      <c r="AG8" s="5"/>
      <c r="AH8" s="3">
        <f t="shared" si="11"/>
        <v>45356</v>
      </c>
      <c r="AI8" s="4" t="s">
        <v>46</v>
      </c>
      <c r="AJ8" s="5" t="s">
        <v>95</v>
      </c>
    </row>
    <row r="9" spans="1:36" ht="45" customHeight="1" x14ac:dyDescent="0.15">
      <c r="A9" s="12">
        <f t="shared" si="0"/>
        <v>45022</v>
      </c>
      <c r="B9" s="13" t="s">
        <v>49</v>
      </c>
      <c r="C9" s="14"/>
      <c r="D9" s="12">
        <f t="shared" si="1"/>
        <v>45052</v>
      </c>
      <c r="E9" s="13" t="s">
        <v>43</v>
      </c>
      <c r="F9" s="16" t="s">
        <v>259</v>
      </c>
      <c r="G9" s="3">
        <f t="shared" si="2"/>
        <v>45083</v>
      </c>
      <c r="H9" s="4" t="s">
        <v>47</v>
      </c>
      <c r="I9" s="5" t="s">
        <v>317</v>
      </c>
      <c r="J9" s="12">
        <f t="shared" si="3"/>
        <v>45113</v>
      </c>
      <c r="K9" s="13" t="s">
        <v>49</v>
      </c>
      <c r="L9" s="16"/>
      <c r="M9" s="3">
        <f t="shared" si="4"/>
        <v>45144</v>
      </c>
      <c r="N9" s="4" t="s">
        <v>45</v>
      </c>
      <c r="O9" s="5"/>
      <c r="P9" s="12">
        <f t="shared" si="5"/>
        <v>45175</v>
      </c>
      <c r="Q9" s="13" t="s">
        <v>48</v>
      </c>
      <c r="R9" s="16" t="s">
        <v>32</v>
      </c>
      <c r="S9" s="3">
        <f t="shared" si="6"/>
        <v>45205</v>
      </c>
      <c r="T9" s="4" t="s">
        <v>41</v>
      </c>
      <c r="U9" s="5"/>
      <c r="V9" s="3">
        <f t="shared" si="7"/>
        <v>45236</v>
      </c>
      <c r="W9" s="4" t="s">
        <v>46</v>
      </c>
      <c r="X9" s="17"/>
      <c r="Y9" s="12">
        <f t="shared" si="8"/>
        <v>45266</v>
      </c>
      <c r="Z9" s="13" t="s">
        <v>48</v>
      </c>
      <c r="AA9" s="16"/>
      <c r="AB9" s="3">
        <f t="shared" si="9"/>
        <v>45297</v>
      </c>
      <c r="AC9" s="4" t="s">
        <v>43</v>
      </c>
      <c r="AD9" s="5" t="s">
        <v>260</v>
      </c>
      <c r="AE9" s="3">
        <f t="shared" si="12"/>
        <v>45328</v>
      </c>
      <c r="AF9" s="4" t="s">
        <v>47</v>
      </c>
      <c r="AG9" s="5"/>
      <c r="AH9" s="3">
        <f t="shared" si="11"/>
        <v>45357</v>
      </c>
      <c r="AI9" s="4" t="s">
        <v>47</v>
      </c>
      <c r="AJ9" s="5" t="s">
        <v>100</v>
      </c>
    </row>
    <row r="10" spans="1:36" ht="45" customHeight="1" x14ac:dyDescent="0.15">
      <c r="A10" s="3">
        <f t="shared" si="0"/>
        <v>45023</v>
      </c>
      <c r="B10" s="4" t="s">
        <v>41</v>
      </c>
      <c r="D10" s="3">
        <f t="shared" si="1"/>
        <v>45053</v>
      </c>
      <c r="E10" s="4" t="s">
        <v>45</v>
      </c>
      <c r="F10" s="5" t="s">
        <v>275</v>
      </c>
      <c r="G10" s="12">
        <f t="shared" si="2"/>
        <v>45084</v>
      </c>
      <c r="H10" s="13" t="s">
        <v>48</v>
      </c>
      <c r="I10" s="16"/>
      <c r="J10" s="3">
        <f t="shared" si="3"/>
        <v>45114</v>
      </c>
      <c r="K10" s="4" t="s">
        <v>41</v>
      </c>
      <c r="L10" s="5" t="s">
        <v>251</v>
      </c>
      <c r="M10" s="3">
        <f t="shared" si="4"/>
        <v>45145</v>
      </c>
      <c r="N10" s="4" t="s">
        <v>46</v>
      </c>
      <c r="O10" s="5"/>
      <c r="P10" s="12">
        <f t="shared" si="5"/>
        <v>45176</v>
      </c>
      <c r="Q10" s="13" t="s">
        <v>49</v>
      </c>
      <c r="R10" s="16"/>
      <c r="S10" s="3">
        <f t="shared" si="6"/>
        <v>45206</v>
      </c>
      <c r="T10" s="4" t="s">
        <v>43</v>
      </c>
      <c r="U10" s="5"/>
      <c r="V10" s="3">
        <f t="shared" si="7"/>
        <v>45237</v>
      </c>
      <c r="W10" s="4" t="s">
        <v>47</v>
      </c>
      <c r="X10" s="17" t="s">
        <v>319</v>
      </c>
      <c r="Y10" s="12">
        <f t="shared" si="8"/>
        <v>45267</v>
      </c>
      <c r="Z10" s="13" t="s">
        <v>49</v>
      </c>
      <c r="AA10" s="16"/>
      <c r="AB10" s="3">
        <f t="shared" si="9"/>
        <v>45298</v>
      </c>
      <c r="AC10" s="4" t="s">
        <v>45</v>
      </c>
      <c r="AD10" s="17"/>
      <c r="AE10" s="12">
        <f t="shared" si="12"/>
        <v>45329</v>
      </c>
      <c r="AF10" s="13" t="s">
        <v>48</v>
      </c>
      <c r="AG10" s="16"/>
      <c r="AH10" s="12">
        <f t="shared" si="11"/>
        <v>45358</v>
      </c>
      <c r="AI10" s="13" t="s">
        <v>48</v>
      </c>
      <c r="AJ10" s="16" t="s">
        <v>366</v>
      </c>
    </row>
    <row r="11" spans="1:36" ht="45" customHeight="1" x14ac:dyDescent="0.15">
      <c r="A11" s="3">
        <f t="shared" si="0"/>
        <v>45024</v>
      </c>
      <c r="B11" s="4" t="s">
        <v>43</v>
      </c>
      <c r="C11" s="5" t="s">
        <v>243</v>
      </c>
      <c r="D11" s="3">
        <f t="shared" si="1"/>
        <v>45054</v>
      </c>
      <c r="E11" s="4" t="s">
        <v>46</v>
      </c>
      <c r="F11" s="5" t="s">
        <v>32</v>
      </c>
      <c r="G11" s="12">
        <f t="shared" si="2"/>
        <v>45085</v>
      </c>
      <c r="H11" s="13" t="s">
        <v>49</v>
      </c>
      <c r="I11" s="16"/>
      <c r="J11" s="3">
        <f t="shared" si="3"/>
        <v>45115</v>
      </c>
      <c r="K11" s="4" t="s">
        <v>43</v>
      </c>
      <c r="L11" s="5" t="s">
        <v>298</v>
      </c>
      <c r="M11" s="3">
        <f t="shared" si="4"/>
        <v>45146</v>
      </c>
      <c r="N11" s="4" t="s">
        <v>47</v>
      </c>
      <c r="O11" s="5"/>
      <c r="P11" s="3">
        <f t="shared" si="5"/>
        <v>45177</v>
      </c>
      <c r="Q11" s="4" t="s">
        <v>41</v>
      </c>
      <c r="R11" s="5" t="s">
        <v>320</v>
      </c>
      <c r="S11" s="3">
        <f t="shared" si="6"/>
        <v>45207</v>
      </c>
      <c r="T11" s="4" t="s">
        <v>45</v>
      </c>
      <c r="U11" s="5"/>
      <c r="V11" s="12">
        <f t="shared" si="7"/>
        <v>45238</v>
      </c>
      <c r="W11" s="13" t="s">
        <v>48</v>
      </c>
      <c r="X11" s="16"/>
      <c r="Y11" s="3">
        <f t="shared" si="8"/>
        <v>45268</v>
      </c>
      <c r="Z11" s="4" t="s">
        <v>41</v>
      </c>
      <c r="AA11" s="5" t="s">
        <v>68</v>
      </c>
      <c r="AB11" s="3">
        <f t="shared" si="9"/>
        <v>45299</v>
      </c>
      <c r="AC11" s="4" t="s">
        <v>46</v>
      </c>
      <c r="AD11" s="5" t="s">
        <v>299</v>
      </c>
      <c r="AE11" s="12">
        <f t="shared" si="12"/>
        <v>45330</v>
      </c>
      <c r="AF11" s="13" t="s">
        <v>49</v>
      </c>
      <c r="AG11" s="16"/>
      <c r="AH11" s="12">
        <f t="shared" si="11"/>
        <v>45359</v>
      </c>
      <c r="AI11" s="13" t="s">
        <v>49</v>
      </c>
      <c r="AJ11" s="16"/>
    </row>
    <row r="12" spans="1:36" ht="45" customHeight="1" x14ac:dyDescent="0.15">
      <c r="A12" s="3">
        <f t="shared" si="0"/>
        <v>45025</v>
      </c>
      <c r="B12" s="4" t="s">
        <v>45</v>
      </c>
      <c r="C12" s="5" t="s">
        <v>245</v>
      </c>
      <c r="D12" s="3">
        <f t="shared" si="1"/>
        <v>45055</v>
      </c>
      <c r="E12" s="4" t="s">
        <v>47</v>
      </c>
      <c r="F12" s="5" t="s">
        <v>32</v>
      </c>
      <c r="G12" s="3">
        <f t="shared" si="2"/>
        <v>45086</v>
      </c>
      <c r="H12" s="4" t="s">
        <v>41</v>
      </c>
      <c r="I12" s="5" t="s">
        <v>266</v>
      </c>
      <c r="J12" s="3">
        <f t="shared" si="3"/>
        <v>45116</v>
      </c>
      <c r="K12" s="4" t="s">
        <v>45</v>
      </c>
      <c r="L12" s="5" t="s">
        <v>268</v>
      </c>
      <c r="M12" s="12">
        <f t="shared" si="4"/>
        <v>45147</v>
      </c>
      <c r="N12" s="13" t="s">
        <v>48</v>
      </c>
      <c r="O12" s="16"/>
      <c r="P12" s="3">
        <f t="shared" si="5"/>
        <v>45178</v>
      </c>
      <c r="Q12" s="4" t="s">
        <v>43</v>
      </c>
      <c r="R12" s="5" t="s">
        <v>82</v>
      </c>
      <c r="S12" s="3">
        <f t="shared" si="6"/>
        <v>45208</v>
      </c>
      <c r="T12" s="4" t="s">
        <v>46</v>
      </c>
      <c r="U12" s="5" t="s">
        <v>64</v>
      </c>
      <c r="V12" s="12">
        <f t="shared" si="7"/>
        <v>45239</v>
      </c>
      <c r="W12" s="13" t="s">
        <v>49</v>
      </c>
      <c r="X12" s="16" t="s">
        <v>253</v>
      </c>
      <c r="Y12" s="3">
        <f t="shared" si="8"/>
        <v>45269</v>
      </c>
      <c r="Z12" s="4" t="s">
        <v>43</v>
      </c>
      <c r="AA12" s="5" t="s">
        <v>267</v>
      </c>
      <c r="AB12" s="3">
        <f t="shared" si="9"/>
        <v>45300</v>
      </c>
      <c r="AC12" s="4" t="s">
        <v>47</v>
      </c>
      <c r="AD12" s="5" t="s">
        <v>279</v>
      </c>
      <c r="AE12" s="3">
        <f t="shared" si="12"/>
        <v>45331</v>
      </c>
      <c r="AF12" s="4" t="s">
        <v>41</v>
      </c>
      <c r="AG12" s="5" t="s">
        <v>317</v>
      </c>
      <c r="AH12" s="3">
        <f t="shared" si="11"/>
        <v>45360</v>
      </c>
      <c r="AI12" s="4" t="s">
        <v>41</v>
      </c>
      <c r="AJ12" s="5" t="s">
        <v>321</v>
      </c>
    </row>
    <row r="13" spans="1:36" ht="45" customHeight="1" x14ac:dyDescent="0.15">
      <c r="A13" s="3">
        <f t="shared" si="0"/>
        <v>45026</v>
      </c>
      <c r="B13" s="4" t="s">
        <v>46</v>
      </c>
      <c r="C13" s="5" t="s">
        <v>333</v>
      </c>
      <c r="D13" s="12">
        <f t="shared" si="1"/>
        <v>45056</v>
      </c>
      <c r="E13" s="13" t="s">
        <v>48</v>
      </c>
      <c r="F13" s="16"/>
      <c r="G13" s="3">
        <f t="shared" si="2"/>
        <v>45087</v>
      </c>
      <c r="H13" s="4" t="s">
        <v>43</v>
      </c>
      <c r="I13" s="5" t="s">
        <v>289</v>
      </c>
      <c r="J13" s="3">
        <f t="shared" si="3"/>
        <v>45117</v>
      </c>
      <c r="K13" s="4" t="s">
        <v>46</v>
      </c>
      <c r="L13" s="5" t="s">
        <v>277</v>
      </c>
      <c r="M13" s="12">
        <f t="shared" si="4"/>
        <v>45148</v>
      </c>
      <c r="N13" s="13" t="s">
        <v>49</v>
      </c>
      <c r="O13" s="16"/>
      <c r="P13" s="3">
        <f t="shared" si="5"/>
        <v>45179</v>
      </c>
      <c r="Q13" s="4" t="s">
        <v>45</v>
      </c>
      <c r="R13" s="5"/>
      <c r="S13" s="3">
        <f t="shared" si="6"/>
        <v>45209</v>
      </c>
      <c r="T13" s="4" t="s">
        <v>47</v>
      </c>
      <c r="U13" s="5" t="s">
        <v>33</v>
      </c>
      <c r="V13" s="3">
        <f t="shared" si="7"/>
        <v>45240</v>
      </c>
      <c r="W13" s="4" t="s">
        <v>41</v>
      </c>
      <c r="X13" s="5"/>
      <c r="Y13" s="3">
        <f t="shared" si="8"/>
        <v>45270</v>
      </c>
      <c r="Z13" s="4" t="s">
        <v>45</v>
      </c>
      <c r="AA13" s="5" t="s">
        <v>292</v>
      </c>
      <c r="AB13" s="12">
        <f t="shared" si="9"/>
        <v>45301</v>
      </c>
      <c r="AC13" s="13" t="s">
        <v>48</v>
      </c>
      <c r="AD13" s="16"/>
      <c r="AE13" s="3">
        <f t="shared" si="12"/>
        <v>45332</v>
      </c>
      <c r="AF13" s="4" t="s">
        <v>43</v>
      </c>
      <c r="AG13" s="98"/>
      <c r="AH13" s="3">
        <f t="shared" si="11"/>
        <v>45361</v>
      </c>
      <c r="AI13" s="4" t="s">
        <v>43</v>
      </c>
      <c r="AJ13" s="5" t="s">
        <v>100</v>
      </c>
    </row>
    <row r="14" spans="1:36" ht="45" customHeight="1" x14ac:dyDescent="0.15">
      <c r="A14" s="3">
        <f t="shared" si="0"/>
        <v>45027</v>
      </c>
      <c r="B14" s="4" t="s">
        <v>47</v>
      </c>
      <c r="C14" s="5" t="s">
        <v>32</v>
      </c>
      <c r="D14" s="12">
        <f t="shared" si="1"/>
        <v>45057</v>
      </c>
      <c r="E14" s="13" t="s">
        <v>49</v>
      </c>
      <c r="F14" s="16"/>
      <c r="G14" s="3">
        <f t="shared" si="2"/>
        <v>45088</v>
      </c>
      <c r="H14" s="4" t="s">
        <v>45</v>
      </c>
      <c r="I14" s="5" t="s">
        <v>305</v>
      </c>
      <c r="J14" s="3">
        <f t="shared" si="3"/>
        <v>45118</v>
      </c>
      <c r="K14" s="4" t="s">
        <v>47</v>
      </c>
      <c r="L14" s="5" t="s">
        <v>100</v>
      </c>
      <c r="M14" s="12">
        <f t="shared" si="4"/>
        <v>45149</v>
      </c>
      <c r="N14" s="13" t="s">
        <v>41</v>
      </c>
      <c r="O14" s="16" t="s">
        <v>26</v>
      </c>
      <c r="P14" s="3">
        <f t="shared" si="5"/>
        <v>45180</v>
      </c>
      <c r="Q14" s="4" t="s">
        <v>46</v>
      </c>
      <c r="R14" s="5"/>
      <c r="S14" s="12">
        <f t="shared" si="6"/>
        <v>45210</v>
      </c>
      <c r="T14" s="13" t="s">
        <v>48</v>
      </c>
      <c r="U14" s="16"/>
      <c r="V14" s="3">
        <f t="shared" si="7"/>
        <v>45241</v>
      </c>
      <c r="W14" s="4" t="s">
        <v>43</v>
      </c>
      <c r="X14" s="98"/>
      <c r="Y14" s="3">
        <f t="shared" si="8"/>
        <v>45271</v>
      </c>
      <c r="Z14" s="4" t="s">
        <v>46</v>
      </c>
      <c r="AA14" s="5" t="s">
        <v>273</v>
      </c>
      <c r="AB14" s="12">
        <f t="shared" si="9"/>
        <v>45302</v>
      </c>
      <c r="AC14" s="13" t="s">
        <v>49</v>
      </c>
      <c r="AD14" s="16"/>
      <c r="AE14" s="12">
        <f t="shared" si="12"/>
        <v>45333</v>
      </c>
      <c r="AF14" s="13" t="s">
        <v>45</v>
      </c>
      <c r="AG14" s="16" t="s">
        <v>28</v>
      </c>
      <c r="AH14" s="3">
        <f t="shared" si="11"/>
        <v>45362</v>
      </c>
      <c r="AI14" s="4" t="s">
        <v>45</v>
      </c>
      <c r="AJ14" s="101" t="s">
        <v>102</v>
      </c>
    </row>
    <row r="15" spans="1:36" ht="45" customHeight="1" x14ac:dyDescent="0.15">
      <c r="A15" s="12">
        <f t="shared" si="0"/>
        <v>45028</v>
      </c>
      <c r="B15" s="13" t="s">
        <v>48</v>
      </c>
      <c r="C15" s="16"/>
      <c r="D15" s="3">
        <f t="shared" si="1"/>
        <v>45058</v>
      </c>
      <c r="E15" s="4" t="s">
        <v>41</v>
      </c>
      <c r="F15" s="5" t="s">
        <v>319</v>
      </c>
      <c r="G15" s="3">
        <f t="shared" si="2"/>
        <v>45089</v>
      </c>
      <c r="H15" s="4" t="s">
        <v>46</v>
      </c>
      <c r="I15" s="5" t="s">
        <v>291</v>
      </c>
      <c r="J15" s="12">
        <f t="shared" si="3"/>
        <v>45119</v>
      </c>
      <c r="K15" s="13" t="s">
        <v>48</v>
      </c>
      <c r="L15" s="16" t="s">
        <v>365</v>
      </c>
      <c r="M15" s="3">
        <f t="shared" si="4"/>
        <v>45150</v>
      </c>
      <c r="N15" s="4" t="s">
        <v>43</v>
      </c>
      <c r="O15" s="5" t="s">
        <v>272</v>
      </c>
      <c r="P15" s="3">
        <f t="shared" si="5"/>
        <v>45181</v>
      </c>
      <c r="Q15" s="4" t="s">
        <v>47</v>
      </c>
      <c r="R15" s="5" t="s">
        <v>83</v>
      </c>
      <c r="S15" s="12">
        <f t="shared" si="6"/>
        <v>45211</v>
      </c>
      <c r="T15" s="13" t="s">
        <v>49</v>
      </c>
      <c r="U15" s="16"/>
      <c r="V15" s="3">
        <f t="shared" si="7"/>
        <v>45242</v>
      </c>
      <c r="W15" s="4" t="s">
        <v>45</v>
      </c>
      <c r="X15" s="5" t="s">
        <v>348</v>
      </c>
      <c r="Y15" s="3">
        <f t="shared" si="8"/>
        <v>45272</v>
      </c>
      <c r="Z15" s="4" t="s">
        <v>47</v>
      </c>
      <c r="AA15" s="5" t="s">
        <v>95</v>
      </c>
      <c r="AB15" s="12">
        <f t="shared" si="9"/>
        <v>45303</v>
      </c>
      <c r="AC15" s="13" t="s">
        <v>41</v>
      </c>
      <c r="AD15" s="16" t="s">
        <v>239</v>
      </c>
      <c r="AE15" s="3">
        <f t="shared" si="12"/>
        <v>45334</v>
      </c>
      <c r="AF15" s="4" t="s">
        <v>46</v>
      </c>
      <c r="AG15" s="5"/>
      <c r="AH15" s="3">
        <f t="shared" si="11"/>
        <v>45363</v>
      </c>
      <c r="AI15" s="4" t="s">
        <v>46</v>
      </c>
      <c r="AJ15" s="5"/>
    </row>
    <row r="16" spans="1:36" ht="45" customHeight="1" x14ac:dyDescent="0.15">
      <c r="A16" s="12">
        <f t="shared" si="0"/>
        <v>45029</v>
      </c>
      <c r="B16" s="13" t="s">
        <v>49</v>
      </c>
      <c r="C16" s="14"/>
      <c r="D16" s="3">
        <f t="shared" si="1"/>
        <v>45059</v>
      </c>
      <c r="E16" s="4" t="s">
        <v>43</v>
      </c>
      <c r="F16" s="5"/>
      <c r="G16" s="3">
        <f t="shared" si="2"/>
        <v>45090</v>
      </c>
      <c r="H16" s="4" t="s">
        <v>47</v>
      </c>
      <c r="I16" s="5" t="s">
        <v>30</v>
      </c>
      <c r="J16" s="12">
        <f t="shared" si="3"/>
        <v>45120</v>
      </c>
      <c r="K16" s="13" t="s">
        <v>49</v>
      </c>
      <c r="L16" s="16"/>
      <c r="M16" s="3">
        <f t="shared" si="4"/>
        <v>45151</v>
      </c>
      <c r="N16" s="4" t="s">
        <v>45</v>
      </c>
      <c r="O16" s="5" t="s">
        <v>115</v>
      </c>
      <c r="P16" s="12">
        <f t="shared" si="5"/>
        <v>45182</v>
      </c>
      <c r="Q16" s="13" t="s">
        <v>48</v>
      </c>
      <c r="R16" s="16"/>
      <c r="S16" s="12">
        <f t="shared" si="6"/>
        <v>45212</v>
      </c>
      <c r="T16" s="13" t="s">
        <v>41</v>
      </c>
      <c r="U16" s="16" t="s">
        <v>257</v>
      </c>
      <c r="V16" s="3">
        <f t="shared" si="7"/>
        <v>45243</v>
      </c>
      <c r="W16" s="4" t="s">
        <v>46</v>
      </c>
      <c r="X16" s="5"/>
      <c r="Y16" s="12">
        <f t="shared" si="8"/>
        <v>45273</v>
      </c>
      <c r="Z16" s="13" t="s">
        <v>48</v>
      </c>
      <c r="AA16" s="16"/>
      <c r="AB16" s="3">
        <f t="shared" si="9"/>
        <v>45304</v>
      </c>
      <c r="AC16" s="4" t="s">
        <v>43</v>
      </c>
      <c r="AD16" s="5" t="s">
        <v>286</v>
      </c>
      <c r="AE16" s="3">
        <f t="shared" si="12"/>
        <v>45335</v>
      </c>
      <c r="AF16" s="4" t="s">
        <v>47</v>
      </c>
      <c r="AG16" s="5" t="s">
        <v>309</v>
      </c>
      <c r="AH16" s="3">
        <f t="shared" si="11"/>
        <v>45364</v>
      </c>
      <c r="AI16" s="4" t="s">
        <v>47</v>
      </c>
      <c r="AJ16" s="101" t="s">
        <v>102</v>
      </c>
    </row>
    <row r="17" spans="1:37" ht="45" customHeight="1" x14ac:dyDescent="0.15">
      <c r="A17" s="3">
        <f t="shared" si="0"/>
        <v>45030</v>
      </c>
      <c r="B17" s="4" t="s">
        <v>41</v>
      </c>
      <c r="C17" s="102" t="s">
        <v>316</v>
      </c>
      <c r="D17" s="3">
        <f t="shared" si="1"/>
        <v>45060</v>
      </c>
      <c r="E17" s="4" t="s">
        <v>45</v>
      </c>
      <c r="F17" s="5" t="s">
        <v>95</v>
      </c>
      <c r="G17" s="12">
        <f t="shared" si="2"/>
        <v>45091</v>
      </c>
      <c r="H17" s="13" t="s">
        <v>48</v>
      </c>
      <c r="I17" s="16"/>
      <c r="J17" s="3">
        <f t="shared" si="3"/>
        <v>45121</v>
      </c>
      <c r="K17" s="4" t="s">
        <v>41</v>
      </c>
      <c r="L17" s="5" t="s">
        <v>420</v>
      </c>
      <c r="M17" s="3">
        <f t="shared" si="4"/>
        <v>45152</v>
      </c>
      <c r="N17" s="4" t="s">
        <v>46</v>
      </c>
      <c r="O17" s="5"/>
      <c r="P17" s="12">
        <f t="shared" si="5"/>
        <v>45183</v>
      </c>
      <c r="Q17" s="13" t="s">
        <v>49</v>
      </c>
      <c r="R17" s="16"/>
      <c r="S17" s="3">
        <f t="shared" si="6"/>
        <v>45213</v>
      </c>
      <c r="T17" s="4" t="s">
        <v>43</v>
      </c>
      <c r="U17" s="5" t="s">
        <v>65</v>
      </c>
      <c r="V17" s="3">
        <f t="shared" si="7"/>
        <v>45244</v>
      </c>
      <c r="W17" s="4" t="s">
        <v>47</v>
      </c>
      <c r="X17" s="5" t="s">
        <v>318</v>
      </c>
      <c r="Y17" s="12">
        <f t="shared" si="8"/>
        <v>45274</v>
      </c>
      <c r="Z17" s="13" t="s">
        <v>49</v>
      </c>
      <c r="AA17" s="16"/>
      <c r="AB17" s="3">
        <f t="shared" si="9"/>
        <v>45305</v>
      </c>
      <c r="AC17" s="4" t="s">
        <v>45</v>
      </c>
      <c r="AD17" s="5" t="s">
        <v>280</v>
      </c>
      <c r="AE17" s="12">
        <f t="shared" si="12"/>
        <v>45336</v>
      </c>
      <c r="AF17" s="13" t="s">
        <v>48</v>
      </c>
      <c r="AG17" s="99"/>
      <c r="AH17" s="12">
        <f t="shared" si="11"/>
        <v>45365</v>
      </c>
      <c r="AI17" s="13" t="s">
        <v>48</v>
      </c>
      <c r="AJ17" s="99" t="s">
        <v>102</v>
      </c>
    </row>
    <row r="18" spans="1:37" ht="45" customHeight="1" x14ac:dyDescent="0.15">
      <c r="A18" s="3">
        <f t="shared" si="0"/>
        <v>45031</v>
      </c>
      <c r="B18" s="4" t="s">
        <v>43</v>
      </c>
      <c r="C18" s="5" t="s">
        <v>314</v>
      </c>
      <c r="D18" s="3">
        <f t="shared" si="1"/>
        <v>45061</v>
      </c>
      <c r="E18" s="4" t="s">
        <v>46</v>
      </c>
      <c r="F18" s="5" t="s">
        <v>313</v>
      </c>
      <c r="G18" s="12">
        <f t="shared" si="2"/>
        <v>45092</v>
      </c>
      <c r="H18" s="13" t="s">
        <v>49</v>
      </c>
      <c r="I18" s="16" t="s">
        <v>253</v>
      </c>
      <c r="J18" s="3">
        <f t="shared" si="3"/>
        <v>45122</v>
      </c>
      <c r="K18" s="4" t="s">
        <v>43</v>
      </c>
      <c r="L18" s="5" t="s">
        <v>382</v>
      </c>
      <c r="M18" s="3">
        <f t="shared" si="4"/>
        <v>45153</v>
      </c>
      <c r="N18" s="4" t="s">
        <v>47</v>
      </c>
      <c r="O18" s="5"/>
      <c r="P18" s="12">
        <f t="shared" si="5"/>
        <v>45184</v>
      </c>
      <c r="Q18" s="13" t="s">
        <v>41</v>
      </c>
      <c r="R18" s="16" t="s">
        <v>252</v>
      </c>
      <c r="S18" s="3">
        <f t="shared" si="6"/>
        <v>45214</v>
      </c>
      <c r="T18" s="4" t="s">
        <v>45</v>
      </c>
      <c r="U18" s="5" t="s">
        <v>35</v>
      </c>
      <c r="V18" s="12">
        <f t="shared" si="7"/>
        <v>45245</v>
      </c>
      <c r="W18" s="13" t="s">
        <v>48</v>
      </c>
      <c r="X18" s="16"/>
      <c r="Y18" s="3">
        <f t="shared" si="8"/>
        <v>45275</v>
      </c>
      <c r="Z18" s="4" t="s">
        <v>41</v>
      </c>
      <c r="AA18" s="5" t="s">
        <v>321</v>
      </c>
      <c r="AB18" s="3">
        <f t="shared" si="9"/>
        <v>45306</v>
      </c>
      <c r="AC18" s="4" t="s">
        <v>46</v>
      </c>
      <c r="AD18" s="5" t="s">
        <v>280</v>
      </c>
      <c r="AE18" s="12">
        <f t="shared" si="12"/>
        <v>45337</v>
      </c>
      <c r="AF18" s="13" t="s">
        <v>49</v>
      </c>
      <c r="AG18" s="99"/>
      <c r="AH18" s="12">
        <f t="shared" si="11"/>
        <v>45366</v>
      </c>
      <c r="AI18" s="13" t="s">
        <v>49</v>
      </c>
      <c r="AJ18" s="16"/>
    </row>
    <row r="19" spans="1:37" ht="45" customHeight="1" x14ac:dyDescent="0.15">
      <c r="A19" s="3">
        <f t="shared" si="0"/>
        <v>45032</v>
      </c>
      <c r="B19" s="4" t="s">
        <v>45</v>
      </c>
      <c r="C19" s="98"/>
      <c r="D19" s="3">
        <f t="shared" si="1"/>
        <v>45062</v>
      </c>
      <c r="E19" s="4" t="s">
        <v>47</v>
      </c>
      <c r="F19" s="5" t="s">
        <v>312</v>
      </c>
      <c r="G19" s="3">
        <f t="shared" si="2"/>
        <v>45093</v>
      </c>
      <c r="H19" s="4" t="s">
        <v>41</v>
      </c>
      <c r="I19" s="98"/>
      <c r="J19" s="3">
        <f t="shared" si="3"/>
        <v>45123</v>
      </c>
      <c r="K19" s="4" t="s">
        <v>45</v>
      </c>
      <c r="L19" s="5" t="s">
        <v>372</v>
      </c>
      <c r="M19" s="12">
        <f t="shared" si="4"/>
        <v>45154</v>
      </c>
      <c r="N19" s="13" t="s">
        <v>48</v>
      </c>
      <c r="O19" s="16"/>
      <c r="P19" s="3">
        <f t="shared" si="5"/>
        <v>45185</v>
      </c>
      <c r="Q19" s="4" t="s">
        <v>43</v>
      </c>
      <c r="R19" s="5" t="s">
        <v>374</v>
      </c>
      <c r="S19" s="3">
        <f t="shared" si="6"/>
        <v>45215</v>
      </c>
      <c r="T19" s="4" t="s">
        <v>46</v>
      </c>
      <c r="U19" s="5" t="s">
        <v>106</v>
      </c>
      <c r="V19" s="12">
        <f t="shared" si="7"/>
        <v>45246</v>
      </c>
      <c r="W19" s="13" t="s">
        <v>49</v>
      </c>
      <c r="X19" s="16"/>
      <c r="Y19" s="3">
        <f t="shared" si="8"/>
        <v>45276</v>
      </c>
      <c r="Z19" s="4" t="s">
        <v>43</v>
      </c>
      <c r="AA19" s="5" t="s">
        <v>100</v>
      </c>
      <c r="AB19" s="3">
        <f t="shared" si="9"/>
        <v>45307</v>
      </c>
      <c r="AC19" s="4" t="s">
        <v>47</v>
      </c>
      <c r="AD19" s="5" t="s">
        <v>327</v>
      </c>
      <c r="AE19" s="3">
        <f t="shared" si="12"/>
        <v>45338</v>
      </c>
      <c r="AF19" s="4" t="s">
        <v>41</v>
      </c>
      <c r="AG19" s="5"/>
      <c r="AH19" s="3">
        <f t="shared" si="11"/>
        <v>45367</v>
      </c>
      <c r="AI19" s="4" t="s">
        <v>41</v>
      </c>
      <c r="AJ19" s="5" t="s">
        <v>321</v>
      </c>
    </row>
    <row r="20" spans="1:37" ht="45" customHeight="1" x14ac:dyDescent="0.15">
      <c r="A20" s="3">
        <f t="shared" si="0"/>
        <v>45033</v>
      </c>
      <c r="B20" s="4" t="s">
        <v>46</v>
      </c>
      <c r="C20" s="98"/>
      <c r="D20" s="12">
        <f t="shared" si="1"/>
        <v>45063</v>
      </c>
      <c r="E20" s="13" t="s">
        <v>48</v>
      </c>
      <c r="F20" s="16"/>
      <c r="G20" s="3">
        <f t="shared" si="2"/>
        <v>45094</v>
      </c>
      <c r="H20" s="4" t="s">
        <v>43</v>
      </c>
      <c r="I20" s="98"/>
      <c r="J20" s="3">
        <f t="shared" si="3"/>
        <v>45124</v>
      </c>
      <c r="K20" s="4" t="s">
        <v>46</v>
      </c>
      <c r="L20" s="5" t="s">
        <v>95</v>
      </c>
      <c r="M20" s="12">
        <f t="shared" si="4"/>
        <v>45155</v>
      </c>
      <c r="N20" s="13" t="s">
        <v>49</v>
      </c>
      <c r="O20" s="16"/>
      <c r="P20" s="3">
        <f t="shared" si="5"/>
        <v>45186</v>
      </c>
      <c r="Q20" s="4" t="s">
        <v>45</v>
      </c>
      <c r="R20" s="5"/>
      <c r="S20" s="3">
        <f t="shared" si="6"/>
        <v>45216</v>
      </c>
      <c r="T20" s="4" t="s">
        <v>47</v>
      </c>
      <c r="U20" s="5" t="s">
        <v>319</v>
      </c>
      <c r="V20" s="3">
        <f t="shared" si="7"/>
        <v>45247</v>
      </c>
      <c r="W20" s="4" t="s">
        <v>41</v>
      </c>
      <c r="X20" s="5"/>
      <c r="Y20" s="3">
        <f t="shared" si="8"/>
        <v>45277</v>
      </c>
      <c r="Z20" s="4" t="s">
        <v>45</v>
      </c>
      <c r="AA20" s="5" t="s">
        <v>100</v>
      </c>
      <c r="AB20" s="12">
        <f t="shared" si="9"/>
        <v>45308</v>
      </c>
      <c r="AC20" s="13" t="s">
        <v>48</v>
      </c>
      <c r="AD20" s="16" t="s">
        <v>32</v>
      </c>
      <c r="AE20" s="3">
        <f t="shared" si="12"/>
        <v>45339</v>
      </c>
      <c r="AF20" s="4" t="s">
        <v>43</v>
      </c>
      <c r="AG20" s="5"/>
      <c r="AH20" s="3">
        <f t="shared" si="11"/>
        <v>45368</v>
      </c>
      <c r="AI20" s="4" t="s">
        <v>43</v>
      </c>
      <c r="AJ20" s="5" t="s">
        <v>100</v>
      </c>
    </row>
    <row r="21" spans="1:37" ht="45" customHeight="1" x14ac:dyDescent="0.15">
      <c r="A21" s="3">
        <f t="shared" si="0"/>
        <v>45034</v>
      </c>
      <c r="B21" s="4" t="s">
        <v>47</v>
      </c>
      <c r="C21" s="17"/>
      <c r="D21" s="12">
        <f t="shared" si="1"/>
        <v>45064</v>
      </c>
      <c r="E21" s="13" t="s">
        <v>49</v>
      </c>
      <c r="F21" s="16"/>
      <c r="G21" s="3">
        <f t="shared" si="2"/>
        <v>45095</v>
      </c>
      <c r="H21" s="4" t="s">
        <v>45</v>
      </c>
      <c r="I21" s="5"/>
      <c r="J21" s="3">
        <f t="shared" si="3"/>
        <v>45125</v>
      </c>
      <c r="K21" s="4" t="s">
        <v>47</v>
      </c>
      <c r="L21" s="5" t="s">
        <v>59</v>
      </c>
      <c r="M21" s="3">
        <f t="shared" si="4"/>
        <v>45156</v>
      </c>
      <c r="N21" s="4" t="s">
        <v>41</v>
      </c>
      <c r="O21" s="5"/>
      <c r="P21" s="3">
        <f t="shared" si="5"/>
        <v>45187</v>
      </c>
      <c r="Q21" s="4" t="s">
        <v>46</v>
      </c>
      <c r="R21" s="5"/>
      <c r="S21" s="12">
        <f t="shared" si="6"/>
        <v>45217</v>
      </c>
      <c r="T21" s="13" t="s">
        <v>48</v>
      </c>
      <c r="U21" s="16"/>
      <c r="V21" s="3">
        <f t="shared" si="7"/>
        <v>45248</v>
      </c>
      <c r="W21" s="4" t="s">
        <v>43</v>
      </c>
      <c r="X21" s="5"/>
      <c r="Y21" s="3">
        <f t="shared" si="8"/>
        <v>45278</v>
      </c>
      <c r="Z21" s="4" t="s">
        <v>46</v>
      </c>
      <c r="AA21" s="5" t="s">
        <v>95</v>
      </c>
      <c r="AB21" s="12">
        <f t="shared" si="9"/>
        <v>45309</v>
      </c>
      <c r="AC21" s="13" t="s">
        <v>49</v>
      </c>
      <c r="AD21" s="16" t="s">
        <v>263</v>
      </c>
      <c r="AE21" s="3">
        <f t="shared" si="12"/>
        <v>45340</v>
      </c>
      <c r="AF21" s="4" t="s">
        <v>45</v>
      </c>
      <c r="AG21" s="5" t="s">
        <v>64</v>
      </c>
      <c r="AH21" s="3">
        <f t="shared" si="11"/>
        <v>45369</v>
      </c>
      <c r="AI21" s="4" t="s">
        <v>45</v>
      </c>
      <c r="AJ21" s="5" t="s">
        <v>95</v>
      </c>
    </row>
    <row r="22" spans="1:37" ht="45" customHeight="1" x14ac:dyDescent="0.15">
      <c r="A22" s="12">
        <f t="shared" si="0"/>
        <v>45035</v>
      </c>
      <c r="B22" s="13" t="s">
        <v>48</v>
      </c>
      <c r="C22" s="16"/>
      <c r="D22" s="3">
        <f t="shared" si="1"/>
        <v>45065</v>
      </c>
      <c r="E22" s="4" t="s">
        <v>41</v>
      </c>
      <c r="F22" s="5" t="s">
        <v>247</v>
      </c>
      <c r="G22" s="3">
        <f t="shared" si="2"/>
        <v>45096</v>
      </c>
      <c r="H22" s="4" t="s">
        <v>46</v>
      </c>
      <c r="I22" s="5" t="s">
        <v>306</v>
      </c>
      <c r="J22" s="12">
        <f t="shared" si="3"/>
        <v>45126</v>
      </c>
      <c r="K22" s="13" t="s">
        <v>48</v>
      </c>
      <c r="L22" s="16"/>
      <c r="M22" s="3">
        <f t="shared" si="4"/>
        <v>45157</v>
      </c>
      <c r="N22" s="4" t="s">
        <v>43</v>
      </c>
      <c r="O22" s="5"/>
      <c r="P22" s="3">
        <f t="shared" si="5"/>
        <v>45188</v>
      </c>
      <c r="Q22" s="4" t="s">
        <v>47</v>
      </c>
      <c r="R22" s="5" t="s">
        <v>317</v>
      </c>
      <c r="S22" s="12">
        <f t="shared" si="6"/>
        <v>45218</v>
      </c>
      <c r="T22" s="13" t="s">
        <v>49</v>
      </c>
      <c r="U22" s="16"/>
      <c r="V22" s="3">
        <f t="shared" si="7"/>
        <v>45249</v>
      </c>
      <c r="W22" s="4" t="s">
        <v>45</v>
      </c>
      <c r="X22" s="5"/>
      <c r="Y22" s="3">
        <f t="shared" si="8"/>
        <v>45279</v>
      </c>
      <c r="Z22" s="4" t="s">
        <v>47</v>
      </c>
      <c r="AA22" s="5" t="s">
        <v>95</v>
      </c>
      <c r="AB22" s="3">
        <f t="shared" si="9"/>
        <v>45310</v>
      </c>
      <c r="AC22" s="4" t="s">
        <v>41</v>
      </c>
      <c r="AD22" s="5" t="s">
        <v>300</v>
      </c>
      <c r="AE22" s="3">
        <f t="shared" si="12"/>
        <v>45341</v>
      </c>
      <c r="AF22" s="4" t="s">
        <v>46</v>
      </c>
      <c r="AG22" s="5" t="s">
        <v>308</v>
      </c>
      <c r="AH22" s="3">
        <f t="shared" si="11"/>
        <v>45370</v>
      </c>
      <c r="AI22" s="4" t="s">
        <v>46</v>
      </c>
      <c r="AJ22" s="5" t="s">
        <v>95</v>
      </c>
    </row>
    <row r="23" spans="1:37" ht="45" customHeight="1" x14ac:dyDescent="0.15">
      <c r="A23" s="12">
        <f t="shared" si="0"/>
        <v>45036</v>
      </c>
      <c r="B23" s="13" t="s">
        <v>49</v>
      </c>
      <c r="C23" s="16"/>
      <c r="D23" s="3">
        <f t="shared" si="1"/>
        <v>45066</v>
      </c>
      <c r="E23" s="4" t="s">
        <v>43</v>
      </c>
      <c r="F23" s="5" t="s">
        <v>248</v>
      </c>
      <c r="G23" s="3">
        <f t="shared" si="2"/>
        <v>45097</v>
      </c>
      <c r="H23" s="4" t="s">
        <v>47</v>
      </c>
      <c r="I23" s="5" t="s">
        <v>318</v>
      </c>
      <c r="J23" s="12">
        <f t="shared" si="3"/>
        <v>45127</v>
      </c>
      <c r="K23" s="13" t="s">
        <v>49</v>
      </c>
      <c r="L23" s="16" t="s">
        <v>283</v>
      </c>
      <c r="M23" s="3">
        <f t="shared" si="4"/>
        <v>45158</v>
      </c>
      <c r="N23" s="4" t="s">
        <v>45</v>
      </c>
      <c r="O23" s="5"/>
      <c r="P23" s="12">
        <f t="shared" si="5"/>
        <v>45189</v>
      </c>
      <c r="Q23" s="13" t="s">
        <v>48</v>
      </c>
      <c r="R23" s="16"/>
      <c r="S23" s="3">
        <f t="shared" si="6"/>
        <v>45219</v>
      </c>
      <c r="T23" s="4" t="s">
        <v>41</v>
      </c>
      <c r="U23" s="5" t="s">
        <v>375</v>
      </c>
      <c r="V23" s="3">
        <f t="shared" si="7"/>
        <v>45250</v>
      </c>
      <c r="W23" s="4" t="s">
        <v>46</v>
      </c>
      <c r="X23" s="5"/>
      <c r="Y23" s="12">
        <f t="shared" si="8"/>
        <v>45280</v>
      </c>
      <c r="Z23" s="13" t="s">
        <v>48</v>
      </c>
      <c r="AA23" s="16"/>
      <c r="AB23" s="3">
        <f t="shared" si="9"/>
        <v>45311</v>
      </c>
      <c r="AC23" s="4" t="s">
        <v>43</v>
      </c>
      <c r="AD23" s="5" t="s">
        <v>240</v>
      </c>
      <c r="AE23" s="3">
        <f t="shared" si="12"/>
        <v>45342</v>
      </c>
      <c r="AF23" s="4" t="s">
        <v>47</v>
      </c>
      <c r="AG23" s="5" t="s">
        <v>72</v>
      </c>
      <c r="AH23" s="12">
        <f t="shared" si="11"/>
        <v>45371</v>
      </c>
      <c r="AI23" s="13" t="s">
        <v>47</v>
      </c>
      <c r="AJ23" s="16" t="s">
        <v>34</v>
      </c>
    </row>
    <row r="24" spans="1:37" ht="45" customHeight="1" x14ac:dyDescent="0.15">
      <c r="A24" s="3">
        <f t="shared" si="0"/>
        <v>45037</v>
      </c>
      <c r="B24" s="4" t="s">
        <v>41</v>
      </c>
      <c r="C24" s="5" t="s">
        <v>367</v>
      </c>
      <c r="D24" s="3">
        <f t="shared" si="1"/>
        <v>45067</v>
      </c>
      <c r="E24" s="4" t="s">
        <v>45</v>
      </c>
      <c r="F24" s="5"/>
      <c r="G24" s="12">
        <f t="shared" si="2"/>
        <v>45098</v>
      </c>
      <c r="H24" s="13" t="s">
        <v>48</v>
      </c>
      <c r="I24" s="16"/>
      <c r="J24" s="12">
        <f t="shared" si="3"/>
        <v>45128</v>
      </c>
      <c r="K24" s="13" t="s">
        <v>41</v>
      </c>
      <c r="L24" s="16" t="s">
        <v>301</v>
      </c>
      <c r="M24" s="3">
        <f t="shared" si="4"/>
        <v>45159</v>
      </c>
      <c r="N24" s="4" t="s">
        <v>46</v>
      </c>
      <c r="O24" s="5"/>
      <c r="P24" s="12">
        <f t="shared" si="5"/>
        <v>45190</v>
      </c>
      <c r="Q24" s="13" t="s">
        <v>49</v>
      </c>
      <c r="R24" s="16" t="s">
        <v>32</v>
      </c>
      <c r="S24" s="3">
        <f t="shared" si="6"/>
        <v>45220</v>
      </c>
      <c r="T24" s="4" t="s">
        <v>43</v>
      </c>
      <c r="U24" s="5" t="s">
        <v>93</v>
      </c>
      <c r="V24" s="3">
        <f t="shared" si="7"/>
        <v>45251</v>
      </c>
      <c r="W24" s="4" t="s">
        <v>47</v>
      </c>
      <c r="X24" s="5" t="s">
        <v>319</v>
      </c>
      <c r="Y24" s="12">
        <f t="shared" si="8"/>
        <v>45281</v>
      </c>
      <c r="Z24" s="13" t="s">
        <v>49</v>
      </c>
      <c r="AA24" s="16"/>
      <c r="AB24" s="3">
        <f t="shared" si="9"/>
        <v>45312</v>
      </c>
      <c r="AC24" s="4" t="s">
        <v>45</v>
      </c>
      <c r="AD24" s="5" t="s">
        <v>241</v>
      </c>
      <c r="AE24" s="12">
        <f t="shared" si="12"/>
        <v>45343</v>
      </c>
      <c r="AF24" s="13" t="s">
        <v>48</v>
      </c>
      <c r="AG24" s="16"/>
      <c r="AH24" s="12">
        <f t="shared" si="11"/>
        <v>45372</v>
      </c>
      <c r="AI24" s="13" t="s">
        <v>48</v>
      </c>
      <c r="AJ24" s="16"/>
    </row>
    <row r="25" spans="1:37" ht="45" customHeight="1" x14ac:dyDescent="0.15">
      <c r="A25" s="3">
        <f t="shared" si="0"/>
        <v>45038</v>
      </c>
      <c r="B25" s="4" t="s">
        <v>43</v>
      </c>
      <c r="C25" s="5" t="s">
        <v>368</v>
      </c>
      <c r="D25" s="3">
        <f t="shared" si="1"/>
        <v>45068</v>
      </c>
      <c r="E25" s="4" t="s">
        <v>46</v>
      </c>
      <c r="F25" s="5"/>
      <c r="G25" s="12">
        <f t="shared" si="2"/>
        <v>45099</v>
      </c>
      <c r="H25" s="13" t="s">
        <v>49</v>
      </c>
      <c r="I25" s="16"/>
      <c r="J25" s="3">
        <f t="shared" si="3"/>
        <v>45129</v>
      </c>
      <c r="K25" s="4" t="s">
        <v>43</v>
      </c>
      <c r="L25" s="5" t="s">
        <v>254</v>
      </c>
      <c r="M25" s="3">
        <f t="shared" si="4"/>
        <v>45160</v>
      </c>
      <c r="N25" s="4" t="s">
        <v>47</v>
      </c>
      <c r="O25" s="5"/>
      <c r="P25" s="3">
        <f t="shared" si="5"/>
        <v>45191</v>
      </c>
      <c r="Q25" s="4" t="s">
        <v>41</v>
      </c>
      <c r="R25" s="5"/>
      <c r="S25" s="3">
        <f t="shared" si="6"/>
        <v>45221</v>
      </c>
      <c r="T25" s="4" t="s">
        <v>45</v>
      </c>
      <c r="U25" s="5" t="s">
        <v>278</v>
      </c>
      <c r="V25" s="12">
        <f t="shared" si="7"/>
        <v>45252</v>
      </c>
      <c r="W25" s="13" t="s">
        <v>48</v>
      </c>
      <c r="X25" s="16"/>
      <c r="Y25" s="3">
        <f t="shared" si="8"/>
        <v>45282</v>
      </c>
      <c r="Z25" s="4" t="s">
        <v>41</v>
      </c>
      <c r="AA25" s="5" t="s">
        <v>100</v>
      </c>
      <c r="AB25" s="3">
        <f t="shared" si="9"/>
        <v>45313</v>
      </c>
      <c r="AC25" s="4" t="s">
        <v>46</v>
      </c>
      <c r="AD25" s="5" t="s">
        <v>242</v>
      </c>
      <c r="AE25" s="12">
        <f t="shared" si="12"/>
        <v>45344</v>
      </c>
      <c r="AF25" s="13" t="s">
        <v>49</v>
      </c>
      <c r="AG25" s="16"/>
      <c r="AH25" s="12">
        <f t="shared" si="11"/>
        <v>45373</v>
      </c>
      <c r="AI25" s="13" t="s">
        <v>49</v>
      </c>
      <c r="AJ25" s="15"/>
      <c r="AK25" s="6"/>
    </row>
    <row r="26" spans="1:37" ht="45" customHeight="1" x14ac:dyDescent="0.15">
      <c r="A26" s="3">
        <f t="shared" si="0"/>
        <v>45039</v>
      </c>
      <c r="B26" s="4" t="s">
        <v>45</v>
      </c>
      <c r="C26" s="5"/>
      <c r="D26" s="3">
        <f t="shared" si="1"/>
        <v>45069</v>
      </c>
      <c r="E26" s="4" t="s">
        <v>47</v>
      </c>
      <c r="F26" s="5" t="s">
        <v>335</v>
      </c>
      <c r="G26" s="3">
        <f t="shared" si="2"/>
        <v>45100</v>
      </c>
      <c r="H26" s="4" t="s">
        <v>41</v>
      </c>
      <c r="I26" s="5"/>
      <c r="J26" s="3">
        <f t="shared" si="3"/>
        <v>45130</v>
      </c>
      <c r="K26" s="4" t="s">
        <v>45</v>
      </c>
      <c r="L26" s="5"/>
      <c r="M26" s="12">
        <f t="shared" si="4"/>
        <v>45161</v>
      </c>
      <c r="N26" s="13" t="s">
        <v>48</v>
      </c>
      <c r="O26" s="16"/>
      <c r="P26" s="12">
        <f t="shared" si="5"/>
        <v>45192</v>
      </c>
      <c r="Q26" s="13" t="s">
        <v>43</v>
      </c>
      <c r="R26" s="16" t="s">
        <v>244</v>
      </c>
      <c r="S26" s="3">
        <f t="shared" si="6"/>
        <v>45222</v>
      </c>
      <c r="T26" s="4" t="s">
        <v>46</v>
      </c>
      <c r="U26" s="5" t="s">
        <v>93</v>
      </c>
      <c r="V26" s="12">
        <f t="shared" si="7"/>
        <v>45253</v>
      </c>
      <c r="W26" s="13" t="s">
        <v>49</v>
      </c>
      <c r="X26" s="16" t="s">
        <v>302</v>
      </c>
      <c r="Y26" s="3">
        <f t="shared" si="8"/>
        <v>45283</v>
      </c>
      <c r="Z26" s="4" t="s">
        <v>43</v>
      </c>
      <c r="AA26" s="5" t="s">
        <v>303</v>
      </c>
      <c r="AB26" s="3">
        <f t="shared" si="9"/>
        <v>45314</v>
      </c>
      <c r="AC26" s="4" t="s">
        <v>47</v>
      </c>
      <c r="AD26" s="5" t="s">
        <v>287</v>
      </c>
      <c r="AE26" s="12">
        <f t="shared" si="12"/>
        <v>45345</v>
      </c>
      <c r="AF26" s="13" t="s">
        <v>41</v>
      </c>
      <c r="AG26" s="16" t="s">
        <v>38</v>
      </c>
      <c r="AH26" s="3">
        <f t="shared" si="11"/>
        <v>45374</v>
      </c>
      <c r="AI26" s="4" t="s">
        <v>41</v>
      </c>
      <c r="AJ26" s="5" t="s">
        <v>36</v>
      </c>
      <c r="AK26" s="6"/>
    </row>
    <row r="27" spans="1:37" ht="45" customHeight="1" x14ac:dyDescent="0.15">
      <c r="A27" s="3">
        <f t="shared" si="0"/>
        <v>45040</v>
      </c>
      <c r="B27" s="4" t="s">
        <v>46</v>
      </c>
      <c r="C27" s="5" t="s">
        <v>307</v>
      </c>
      <c r="D27" s="12">
        <f t="shared" si="1"/>
        <v>45070</v>
      </c>
      <c r="E27" s="13" t="s">
        <v>48</v>
      </c>
      <c r="F27" s="16"/>
      <c r="G27" s="3">
        <f t="shared" si="2"/>
        <v>45101</v>
      </c>
      <c r="H27" s="4" t="s">
        <v>43</v>
      </c>
      <c r="I27" s="5" t="s">
        <v>290</v>
      </c>
      <c r="J27" s="3">
        <f t="shared" si="3"/>
        <v>45131</v>
      </c>
      <c r="K27" s="4" t="s">
        <v>46</v>
      </c>
      <c r="L27" s="5"/>
      <c r="M27" s="12">
        <f t="shared" si="4"/>
        <v>45162</v>
      </c>
      <c r="N27" s="13" t="s">
        <v>49</v>
      </c>
      <c r="O27" s="16"/>
      <c r="P27" s="3">
        <f t="shared" si="5"/>
        <v>45193</v>
      </c>
      <c r="Q27" s="4" t="s">
        <v>45</v>
      </c>
      <c r="R27" s="19" t="s">
        <v>16</v>
      </c>
      <c r="S27" s="3">
        <f t="shared" si="6"/>
        <v>45223</v>
      </c>
      <c r="T27" s="4" t="s">
        <v>47</v>
      </c>
      <c r="U27" s="5" t="s">
        <v>93</v>
      </c>
      <c r="V27" s="12">
        <f t="shared" si="7"/>
        <v>45254</v>
      </c>
      <c r="W27" s="13" t="s">
        <v>41</v>
      </c>
      <c r="X27" s="16" t="s">
        <v>259</v>
      </c>
      <c r="Y27" s="3">
        <f t="shared" si="8"/>
        <v>45284</v>
      </c>
      <c r="Z27" s="4" t="s">
        <v>45</v>
      </c>
      <c r="AA27" s="5" t="s">
        <v>57</v>
      </c>
      <c r="AB27" s="12">
        <f t="shared" si="9"/>
        <v>45315</v>
      </c>
      <c r="AC27" s="13" t="s">
        <v>48</v>
      </c>
      <c r="AD27" s="16"/>
      <c r="AE27" s="3">
        <f t="shared" si="12"/>
        <v>45346</v>
      </c>
      <c r="AF27" s="4" t="s">
        <v>43</v>
      </c>
      <c r="AG27" s="5" t="s">
        <v>73</v>
      </c>
      <c r="AH27" s="3">
        <f t="shared" si="11"/>
        <v>45375</v>
      </c>
      <c r="AI27" s="4" t="s">
        <v>43</v>
      </c>
      <c r="AJ27" s="5" t="s">
        <v>379</v>
      </c>
    </row>
    <row r="28" spans="1:37" ht="45" customHeight="1" x14ac:dyDescent="0.15">
      <c r="A28" s="3">
        <f t="shared" si="0"/>
        <v>45041</v>
      </c>
      <c r="B28" s="4" t="s">
        <v>47</v>
      </c>
      <c r="C28" s="5" t="s">
        <v>246</v>
      </c>
      <c r="D28" s="12">
        <f t="shared" si="1"/>
        <v>45071</v>
      </c>
      <c r="E28" s="13" t="s">
        <v>49</v>
      </c>
      <c r="F28" s="16"/>
      <c r="G28" s="3">
        <f t="shared" si="2"/>
        <v>45102</v>
      </c>
      <c r="H28" s="4" t="s">
        <v>45</v>
      </c>
      <c r="I28" s="5"/>
      <c r="J28" s="3">
        <f t="shared" si="3"/>
        <v>45132</v>
      </c>
      <c r="K28" s="4" t="s">
        <v>47</v>
      </c>
      <c r="L28" s="5"/>
      <c r="M28" s="3">
        <f t="shared" si="4"/>
        <v>45163</v>
      </c>
      <c r="N28" s="4" t="s">
        <v>41</v>
      </c>
      <c r="O28" s="5"/>
      <c r="P28" s="3">
        <f t="shared" si="5"/>
        <v>45194</v>
      </c>
      <c r="Q28" s="4" t="s">
        <v>46</v>
      </c>
      <c r="R28" s="5" t="s">
        <v>255</v>
      </c>
      <c r="S28" s="12">
        <f t="shared" si="6"/>
        <v>45224</v>
      </c>
      <c r="T28" s="13" t="s">
        <v>48</v>
      </c>
      <c r="U28" s="16"/>
      <c r="V28" s="3">
        <f t="shared" si="7"/>
        <v>45255</v>
      </c>
      <c r="W28" s="4" t="s">
        <v>43</v>
      </c>
      <c r="X28" s="5"/>
      <c r="Y28" s="3">
        <f t="shared" si="8"/>
        <v>45285</v>
      </c>
      <c r="Z28" s="4" t="s">
        <v>46</v>
      </c>
      <c r="AA28" s="5" t="s">
        <v>58</v>
      </c>
      <c r="AB28" s="12">
        <f t="shared" si="9"/>
        <v>45316</v>
      </c>
      <c r="AC28" s="13" t="s">
        <v>49</v>
      </c>
      <c r="AD28" s="16" t="s">
        <v>264</v>
      </c>
      <c r="AE28" s="3">
        <f t="shared" si="12"/>
        <v>45347</v>
      </c>
      <c r="AF28" s="4" t="s">
        <v>45</v>
      </c>
      <c r="AG28" s="5" t="s">
        <v>74</v>
      </c>
      <c r="AH28" s="3">
        <f t="shared" si="11"/>
        <v>45376</v>
      </c>
      <c r="AI28" s="4" t="s">
        <v>45</v>
      </c>
      <c r="AJ28" s="5"/>
    </row>
    <row r="29" spans="1:37" ht="45" customHeight="1" x14ac:dyDescent="0.15">
      <c r="A29" s="12">
        <f t="shared" si="0"/>
        <v>45042</v>
      </c>
      <c r="B29" s="13" t="s">
        <v>48</v>
      </c>
      <c r="C29" s="16" t="s">
        <v>32</v>
      </c>
      <c r="D29" s="3">
        <f t="shared" si="1"/>
        <v>45072</v>
      </c>
      <c r="E29" s="4" t="s">
        <v>41</v>
      </c>
      <c r="F29" s="5" t="s">
        <v>318</v>
      </c>
      <c r="G29" s="3">
        <f t="shared" si="2"/>
        <v>45103</v>
      </c>
      <c r="H29" s="4" t="s">
        <v>46</v>
      </c>
      <c r="I29" s="20"/>
      <c r="J29" s="12">
        <f t="shared" si="3"/>
        <v>45133</v>
      </c>
      <c r="K29" s="13" t="s">
        <v>48</v>
      </c>
      <c r="L29" s="16"/>
      <c r="M29" s="3">
        <f t="shared" si="4"/>
        <v>45164</v>
      </c>
      <c r="N29" s="4" t="s">
        <v>43</v>
      </c>
      <c r="O29" s="5"/>
      <c r="P29" s="3">
        <f t="shared" si="5"/>
        <v>45195</v>
      </c>
      <c r="Q29" s="4" t="s">
        <v>47</v>
      </c>
      <c r="R29" s="5" t="s">
        <v>256</v>
      </c>
      <c r="S29" s="12">
        <f t="shared" si="6"/>
        <v>45225</v>
      </c>
      <c r="T29" s="13" t="s">
        <v>49</v>
      </c>
      <c r="U29" s="16" t="s">
        <v>32</v>
      </c>
      <c r="V29" s="3">
        <f t="shared" si="7"/>
        <v>45256</v>
      </c>
      <c r="W29" s="4" t="s">
        <v>45</v>
      </c>
      <c r="X29" s="5"/>
      <c r="Y29" s="3">
        <f t="shared" si="8"/>
        <v>45286</v>
      </c>
      <c r="Z29" s="4" t="s">
        <v>47</v>
      </c>
      <c r="AA29" s="5" t="s">
        <v>230</v>
      </c>
      <c r="AB29" s="3">
        <f t="shared" si="9"/>
        <v>45317</v>
      </c>
      <c r="AC29" s="4" t="s">
        <v>41</v>
      </c>
      <c r="AD29" s="5" t="s">
        <v>318</v>
      </c>
      <c r="AE29" s="3">
        <f t="shared" si="12"/>
        <v>45348</v>
      </c>
      <c r="AF29" s="4" t="s">
        <v>46</v>
      </c>
      <c r="AG29" s="5" t="s">
        <v>294</v>
      </c>
      <c r="AH29" s="3">
        <f t="shared" si="11"/>
        <v>45377</v>
      </c>
      <c r="AI29" s="4" t="s">
        <v>46</v>
      </c>
      <c r="AJ29" s="5"/>
    </row>
    <row r="30" spans="1:37" ht="45" customHeight="1" x14ac:dyDescent="0.15">
      <c r="A30" s="12">
        <f t="shared" si="0"/>
        <v>45043</v>
      </c>
      <c r="B30" s="13" t="s">
        <v>49</v>
      </c>
      <c r="C30" s="16"/>
      <c r="D30" s="3">
        <f t="shared" si="1"/>
        <v>45073</v>
      </c>
      <c r="E30" s="4" t="s">
        <v>43</v>
      </c>
      <c r="F30" s="5"/>
      <c r="G30" s="3">
        <f t="shared" si="2"/>
        <v>45104</v>
      </c>
      <c r="H30" s="4" t="s">
        <v>47</v>
      </c>
      <c r="I30" s="5" t="s">
        <v>318</v>
      </c>
      <c r="J30" s="12">
        <f t="shared" si="3"/>
        <v>45134</v>
      </c>
      <c r="K30" s="13" t="s">
        <v>49</v>
      </c>
      <c r="L30" s="18"/>
      <c r="M30" s="3">
        <f t="shared" si="4"/>
        <v>45165</v>
      </c>
      <c r="N30" s="4" t="s">
        <v>45</v>
      </c>
      <c r="O30" s="98"/>
      <c r="P30" s="12">
        <f t="shared" si="5"/>
        <v>45196</v>
      </c>
      <c r="Q30" s="13" t="s">
        <v>48</v>
      </c>
      <c r="R30" s="16" t="s">
        <v>32</v>
      </c>
      <c r="S30" s="3">
        <f t="shared" si="6"/>
        <v>45226</v>
      </c>
      <c r="T30" s="4" t="s">
        <v>41</v>
      </c>
      <c r="U30" s="5" t="s">
        <v>304</v>
      </c>
      <c r="V30" s="3">
        <f t="shared" si="7"/>
        <v>45257</v>
      </c>
      <c r="W30" s="4" t="s">
        <v>46</v>
      </c>
      <c r="X30" s="5"/>
      <c r="Y30" s="12">
        <f t="shared" si="8"/>
        <v>45287</v>
      </c>
      <c r="Z30" s="13" t="s">
        <v>48</v>
      </c>
      <c r="AA30" s="16"/>
      <c r="AB30" s="3">
        <f t="shared" si="9"/>
        <v>45318</v>
      </c>
      <c r="AC30" s="4" t="s">
        <v>43</v>
      </c>
      <c r="AD30" s="5" t="s">
        <v>159</v>
      </c>
      <c r="AE30" s="3">
        <f t="shared" si="12"/>
        <v>45349</v>
      </c>
      <c r="AF30" s="4" t="s">
        <v>47</v>
      </c>
      <c r="AG30" s="5" t="s">
        <v>62</v>
      </c>
      <c r="AH30" s="3">
        <f t="shared" si="11"/>
        <v>45378</v>
      </c>
      <c r="AI30" s="4" t="s">
        <v>47</v>
      </c>
      <c r="AJ30" s="5"/>
    </row>
    <row r="31" spans="1:37" ht="45" customHeight="1" x14ac:dyDescent="0.15">
      <c r="A31" s="3">
        <f t="shared" si="0"/>
        <v>45044</v>
      </c>
      <c r="B31" s="4" t="s">
        <v>41</v>
      </c>
      <c r="C31" s="5"/>
      <c r="D31" s="3">
        <f t="shared" si="1"/>
        <v>45074</v>
      </c>
      <c r="E31" s="4" t="s">
        <v>45</v>
      </c>
      <c r="F31" s="5"/>
      <c r="G31" s="12">
        <f t="shared" si="2"/>
        <v>45105</v>
      </c>
      <c r="H31" s="13" t="s">
        <v>48</v>
      </c>
      <c r="I31" s="94"/>
      <c r="J31" s="3">
        <f t="shared" si="3"/>
        <v>45135</v>
      </c>
      <c r="K31" s="4" t="s">
        <v>41</v>
      </c>
      <c r="L31" s="5"/>
      <c r="M31" s="3">
        <f t="shared" si="4"/>
        <v>45166</v>
      </c>
      <c r="N31" s="4" t="s">
        <v>46</v>
      </c>
      <c r="O31" s="5"/>
      <c r="P31" s="12">
        <f t="shared" si="5"/>
        <v>45197</v>
      </c>
      <c r="Q31" s="13" t="s">
        <v>49</v>
      </c>
      <c r="R31" s="16" t="s">
        <v>263</v>
      </c>
      <c r="S31" s="3">
        <f t="shared" si="6"/>
        <v>45227</v>
      </c>
      <c r="T31" s="4" t="s">
        <v>43</v>
      </c>
      <c r="U31" s="98"/>
      <c r="V31" s="3">
        <f t="shared" si="7"/>
        <v>45258</v>
      </c>
      <c r="W31" s="4" t="s">
        <v>47</v>
      </c>
      <c r="X31" s="5"/>
      <c r="Y31" s="12">
        <f t="shared" si="8"/>
        <v>45288</v>
      </c>
      <c r="Z31" s="13" t="s">
        <v>49</v>
      </c>
      <c r="AA31" s="16"/>
      <c r="AB31" s="3">
        <f t="shared" si="9"/>
        <v>45319</v>
      </c>
      <c r="AC31" s="4" t="s">
        <v>45</v>
      </c>
      <c r="AD31" s="5" t="s">
        <v>69</v>
      </c>
      <c r="AE31" s="12">
        <f t="shared" si="12"/>
        <v>45350</v>
      </c>
      <c r="AF31" s="13" t="s">
        <v>48</v>
      </c>
      <c r="AG31" s="16"/>
      <c r="AH31" s="12">
        <f t="shared" si="11"/>
        <v>45379</v>
      </c>
      <c r="AI31" s="13" t="s">
        <v>48</v>
      </c>
      <c r="AJ31" s="16"/>
    </row>
    <row r="32" spans="1:37" ht="45" customHeight="1" x14ac:dyDescent="0.15">
      <c r="A32" s="12">
        <f t="shared" si="0"/>
        <v>45045</v>
      </c>
      <c r="B32" s="13" t="s">
        <v>43</v>
      </c>
      <c r="C32" s="16" t="s">
        <v>40</v>
      </c>
      <c r="D32" s="3">
        <f t="shared" si="1"/>
        <v>45075</v>
      </c>
      <c r="E32" s="4" t="s">
        <v>46</v>
      </c>
      <c r="F32" s="5" t="s">
        <v>310</v>
      </c>
      <c r="G32" s="12">
        <f t="shared" si="2"/>
        <v>45106</v>
      </c>
      <c r="H32" s="13" t="s">
        <v>49</v>
      </c>
      <c r="I32" s="16" t="s">
        <v>250</v>
      </c>
      <c r="J32" s="3">
        <f t="shared" si="3"/>
        <v>45136</v>
      </c>
      <c r="K32" s="4" t="s">
        <v>43</v>
      </c>
      <c r="L32" s="5"/>
      <c r="M32" s="3">
        <f t="shared" si="4"/>
        <v>45167</v>
      </c>
      <c r="N32" s="4" t="s">
        <v>47</v>
      </c>
      <c r="O32" s="5"/>
      <c r="P32" s="3">
        <f t="shared" si="5"/>
        <v>45198</v>
      </c>
      <c r="Q32" s="4" t="s">
        <v>41</v>
      </c>
      <c r="R32" s="5" t="s">
        <v>265</v>
      </c>
      <c r="S32" s="3">
        <f t="shared" si="6"/>
        <v>45228</v>
      </c>
      <c r="T32" s="4" t="s">
        <v>45</v>
      </c>
      <c r="U32" s="5"/>
      <c r="V32" s="12">
        <f t="shared" si="7"/>
        <v>45259</v>
      </c>
      <c r="W32" s="13" t="s">
        <v>48</v>
      </c>
      <c r="X32" s="16"/>
      <c r="Y32" s="12">
        <f t="shared" si="8"/>
        <v>45289</v>
      </c>
      <c r="Z32" s="13" t="s">
        <v>41</v>
      </c>
      <c r="AA32" s="16"/>
      <c r="AB32" s="3">
        <f t="shared" si="9"/>
        <v>45320</v>
      </c>
      <c r="AC32" s="4" t="s">
        <v>46</v>
      </c>
      <c r="AD32" s="5" t="s">
        <v>70</v>
      </c>
      <c r="AE32" s="3"/>
      <c r="AF32" s="4"/>
      <c r="AG32" s="5"/>
      <c r="AH32" s="12">
        <f t="shared" si="11"/>
        <v>45380</v>
      </c>
      <c r="AI32" s="13" t="s">
        <v>49</v>
      </c>
      <c r="AJ32" s="16"/>
    </row>
    <row r="33" spans="1:36" ht="45" customHeight="1" x14ac:dyDescent="0.15">
      <c r="A33" s="3">
        <f t="shared" si="0"/>
        <v>45046</v>
      </c>
      <c r="B33" s="4" t="s">
        <v>45</v>
      </c>
      <c r="C33" s="5"/>
      <c r="D33" s="3">
        <f t="shared" si="1"/>
        <v>45076</v>
      </c>
      <c r="E33" s="4" t="s">
        <v>47</v>
      </c>
      <c r="F33" s="5" t="s">
        <v>325</v>
      </c>
      <c r="G33" s="3">
        <f t="shared" si="2"/>
        <v>45107</v>
      </c>
      <c r="H33" s="4" t="s">
        <v>41</v>
      </c>
      <c r="I33" s="5" t="s">
        <v>32</v>
      </c>
      <c r="J33" s="3">
        <f t="shared" si="3"/>
        <v>45137</v>
      </c>
      <c r="K33" s="4" t="s">
        <v>45</v>
      </c>
      <c r="L33" s="17"/>
      <c r="M33" s="12">
        <f t="shared" si="4"/>
        <v>45168</v>
      </c>
      <c r="N33" s="13" t="s">
        <v>48</v>
      </c>
      <c r="O33" s="16"/>
      <c r="P33" s="3">
        <f t="shared" si="5"/>
        <v>45199</v>
      </c>
      <c r="Q33" s="4" t="s">
        <v>44</v>
      </c>
      <c r="R33" s="5"/>
      <c r="S33" s="3">
        <f t="shared" si="6"/>
        <v>45229</v>
      </c>
      <c r="T33" s="4" t="s">
        <v>46</v>
      </c>
      <c r="U33" s="5"/>
      <c r="V33" s="12">
        <f t="shared" si="7"/>
        <v>45260</v>
      </c>
      <c r="W33" s="13" t="s">
        <v>49</v>
      </c>
      <c r="X33" s="16"/>
      <c r="Y33" s="12">
        <f t="shared" si="8"/>
        <v>45290</v>
      </c>
      <c r="Z33" s="13" t="s">
        <v>44</v>
      </c>
      <c r="AA33" s="16"/>
      <c r="AB33" s="3">
        <f t="shared" si="9"/>
        <v>45321</v>
      </c>
      <c r="AC33" s="4" t="s">
        <v>47</v>
      </c>
      <c r="AD33" s="5" t="s">
        <v>71</v>
      </c>
      <c r="AE33" s="7"/>
      <c r="AF33" s="4"/>
      <c r="AG33" s="5"/>
      <c r="AH33" s="3">
        <f t="shared" si="11"/>
        <v>45381</v>
      </c>
      <c r="AI33" s="4" t="s">
        <v>41</v>
      </c>
      <c r="AJ33" s="5"/>
    </row>
    <row r="34" spans="1:36" ht="45" customHeight="1" thickBot="1" x14ac:dyDescent="0.2">
      <c r="A34" s="8"/>
      <c r="B34" s="9"/>
      <c r="C34" s="5"/>
      <c r="D34" s="95">
        <f t="shared" si="1"/>
        <v>45077</v>
      </c>
      <c r="E34" s="96" t="s">
        <v>48</v>
      </c>
      <c r="F34" s="16"/>
      <c r="G34" s="8"/>
      <c r="H34" s="4"/>
      <c r="I34" s="5"/>
      <c r="J34" s="3">
        <f t="shared" si="3"/>
        <v>45138</v>
      </c>
      <c r="K34" s="4" t="s">
        <v>51</v>
      </c>
      <c r="L34" s="5" t="s">
        <v>281</v>
      </c>
      <c r="M34" s="12">
        <f t="shared" si="4"/>
        <v>45169</v>
      </c>
      <c r="N34" s="13" t="s">
        <v>236</v>
      </c>
      <c r="O34" s="16"/>
      <c r="P34" s="8"/>
      <c r="Q34" s="4"/>
      <c r="R34" s="5"/>
      <c r="S34" s="3">
        <f t="shared" si="6"/>
        <v>45230</v>
      </c>
      <c r="T34" s="11" t="s">
        <v>47</v>
      </c>
      <c r="U34" s="5" t="s">
        <v>319</v>
      </c>
      <c r="V34" s="8"/>
      <c r="W34" s="4"/>
      <c r="X34" s="5"/>
      <c r="Y34" s="12">
        <f t="shared" si="8"/>
        <v>45291</v>
      </c>
      <c r="Z34" s="13" t="s">
        <v>237</v>
      </c>
      <c r="AA34" s="16"/>
      <c r="AB34" s="12">
        <f t="shared" si="9"/>
        <v>45322</v>
      </c>
      <c r="AC34" s="13" t="s">
        <v>48</v>
      </c>
      <c r="AD34" s="16"/>
      <c r="AE34" s="8"/>
      <c r="AF34" s="4"/>
      <c r="AG34" s="5"/>
      <c r="AH34" s="3">
        <f t="shared" si="11"/>
        <v>45382</v>
      </c>
      <c r="AI34" s="4" t="s">
        <v>238</v>
      </c>
      <c r="AJ34" s="5"/>
    </row>
    <row r="35" spans="1:36" ht="144.75" customHeight="1" thickBot="1" x14ac:dyDescent="0.2">
      <c r="A35" s="147" t="s">
        <v>370</v>
      </c>
      <c r="B35" s="148"/>
      <c r="C35" s="149"/>
      <c r="D35" s="147" t="s">
        <v>369</v>
      </c>
      <c r="E35" s="148"/>
      <c r="F35" s="149"/>
      <c r="G35" s="147" t="s">
        <v>311</v>
      </c>
      <c r="H35" s="157"/>
      <c r="I35" s="158"/>
      <c r="J35" s="147" t="s">
        <v>371</v>
      </c>
      <c r="K35" s="148"/>
      <c r="L35" s="149"/>
      <c r="M35" s="147" t="s">
        <v>373</v>
      </c>
      <c r="N35" s="148"/>
      <c r="O35" s="149"/>
      <c r="P35" s="147" t="s">
        <v>388</v>
      </c>
      <c r="Q35" s="148"/>
      <c r="R35" s="149"/>
      <c r="S35" s="147" t="s">
        <v>138</v>
      </c>
      <c r="T35" s="148"/>
      <c r="U35" s="149"/>
      <c r="V35" s="147" t="s">
        <v>376</v>
      </c>
      <c r="W35" s="157"/>
      <c r="X35" s="158"/>
      <c r="Y35" s="147" t="s">
        <v>293</v>
      </c>
      <c r="Z35" s="157"/>
      <c r="AA35" s="158"/>
      <c r="AB35" s="147" t="s">
        <v>383</v>
      </c>
      <c r="AC35" s="157"/>
      <c r="AD35" s="158"/>
      <c r="AE35" s="147" t="s">
        <v>288</v>
      </c>
      <c r="AF35" s="157"/>
      <c r="AG35" s="158"/>
      <c r="AH35" s="147" t="s">
        <v>324</v>
      </c>
      <c r="AI35" s="157"/>
      <c r="AJ35" s="158"/>
    </row>
  </sheetData>
  <mergeCells count="26">
    <mergeCell ref="S35:U35"/>
    <mergeCell ref="V35:X35"/>
    <mergeCell ref="Y35:AA35"/>
    <mergeCell ref="AB35:AD35"/>
    <mergeCell ref="AE35:AG35"/>
    <mergeCell ref="AH35:AJ35"/>
    <mergeCell ref="Y3:AA3"/>
    <mergeCell ref="AB3:AD3"/>
    <mergeCell ref="AE3:AG3"/>
    <mergeCell ref="AH3:AJ3"/>
    <mergeCell ref="P35:R35"/>
    <mergeCell ref="A2:L2"/>
    <mergeCell ref="AE2:AJ2"/>
    <mergeCell ref="A3:C3"/>
    <mergeCell ref="D3:F3"/>
    <mergeCell ref="G3:I3"/>
    <mergeCell ref="J3:L3"/>
    <mergeCell ref="M3:O3"/>
    <mergeCell ref="P3:R3"/>
    <mergeCell ref="S3:U3"/>
    <mergeCell ref="V3:X3"/>
    <mergeCell ref="A35:C35"/>
    <mergeCell ref="D35:F35"/>
    <mergeCell ref="G35:I35"/>
    <mergeCell ref="J35:L35"/>
    <mergeCell ref="M35:O35"/>
  </mergeCells>
  <phoneticPr fontId="3"/>
  <printOptions horizontalCentered="1" verticalCentered="1"/>
  <pageMargins left="0.51181102362204722" right="0.51181102362204722" top="0.35433070866141736" bottom="0.35433070866141736" header="0.31496062992125984" footer="0.31496062992125984"/>
  <pageSetup paperSize="8" scale="4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9E6F-9922-4802-B28A-72FED175F50B}">
  <dimension ref="A1:I32"/>
  <sheetViews>
    <sheetView workbookViewId="0">
      <selection activeCell="I5" sqref="I5"/>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353</v>
      </c>
      <c r="B1" s="163"/>
      <c r="C1" s="163"/>
      <c r="D1" s="163"/>
      <c r="E1" s="163"/>
      <c r="F1" s="163"/>
      <c r="G1" s="163"/>
      <c r="H1" s="163"/>
      <c r="I1" s="164"/>
    </row>
    <row r="2" spans="1:9" ht="30" customHeight="1" x14ac:dyDescent="0.4">
      <c r="A2" s="51" t="s">
        <v>128</v>
      </c>
      <c r="B2" s="51" t="s">
        <v>129</v>
      </c>
      <c r="C2" s="104" t="s">
        <v>133</v>
      </c>
      <c r="D2" s="106" t="s">
        <v>349</v>
      </c>
      <c r="F2" s="51" t="s">
        <v>128</v>
      </c>
      <c r="G2" s="51" t="s">
        <v>129</v>
      </c>
      <c r="H2" s="106" t="s">
        <v>133</v>
      </c>
      <c r="I2" s="106" t="s">
        <v>349</v>
      </c>
    </row>
    <row r="3" spans="1:9" ht="42" customHeight="1" x14ac:dyDescent="0.4">
      <c r="A3" s="36">
        <v>1</v>
      </c>
      <c r="B3" s="37" t="s">
        <v>238</v>
      </c>
      <c r="C3" s="52" t="s">
        <v>64</v>
      </c>
      <c r="D3" s="59" t="s">
        <v>196</v>
      </c>
      <c r="F3" s="38">
        <v>16</v>
      </c>
      <c r="G3" s="39" t="s">
        <v>406</v>
      </c>
      <c r="H3" s="23" t="s">
        <v>95</v>
      </c>
      <c r="I3" s="59" t="s">
        <v>196</v>
      </c>
    </row>
    <row r="4" spans="1:9" ht="42" customHeight="1" x14ac:dyDescent="0.4">
      <c r="A4" s="38">
        <v>2</v>
      </c>
      <c r="B4" s="37" t="s">
        <v>45</v>
      </c>
      <c r="C4" s="54" t="s">
        <v>407</v>
      </c>
      <c r="D4" s="90" t="s">
        <v>225</v>
      </c>
      <c r="F4" s="38">
        <v>17</v>
      </c>
      <c r="G4" s="39" t="s">
        <v>46</v>
      </c>
      <c r="H4" s="23" t="s">
        <v>95</v>
      </c>
      <c r="I4" s="59" t="s">
        <v>196</v>
      </c>
    </row>
    <row r="5" spans="1:9" ht="42" customHeight="1" x14ac:dyDescent="0.4">
      <c r="A5" s="38">
        <v>3</v>
      </c>
      <c r="B5" s="37" t="s">
        <v>46</v>
      </c>
      <c r="C5" s="87" t="s">
        <v>407</v>
      </c>
      <c r="D5" s="90" t="s">
        <v>225</v>
      </c>
      <c r="F5" s="38">
        <v>18</v>
      </c>
      <c r="G5" s="39" t="s">
        <v>47</v>
      </c>
      <c r="H5" s="23" t="s">
        <v>409</v>
      </c>
      <c r="I5" s="67" t="s">
        <v>408</v>
      </c>
    </row>
    <row r="6" spans="1:9" ht="42" customHeight="1" x14ac:dyDescent="0.4">
      <c r="A6" s="38">
        <v>4</v>
      </c>
      <c r="B6" s="37" t="s">
        <v>47</v>
      </c>
      <c r="C6" s="23" t="s">
        <v>407</v>
      </c>
      <c r="D6" s="90" t="s">
        <v>225</v>
      </c>
      <c r="F6" s="40">
        <v>19</v>
      </c>
      <c r="G6" s="41" t="s">
        <v>48</v>
      </c>
      <c r="H6" s="26"/>
      <c r="I6" s="123"/>
    </row>
    <row r="7" spans="1:9" ht="42" customHeight="1" x14ac:dyDescent="0.4">
      <c r="A7" s="40">
        <v>5</v>
      </c>
      <c r="B7" s="74" t="s">
        <v>48</v>
      </c>
      <c r="C7" s="26"/>
      <c r="D7" s="122"/>
      <c r="F7" s="40">
        <v>20</v>
      </c>
      <c r="G7" s="41" t="s">
        <v>49</v>
      </c>
      <c r="H7" s="26"/>
      <c r="I7" s="60"/>
    </row>
    <row r="8" spans="1:9" ht="42" customHeight="1" x14ac:dyDescent="0.15">
      <c r="A8" s="40">
        <v>6</v>
      </c>
      <c r="B8" s="74" t="s">
        <v>49</v>
      </c>
      <c r="C8" s="24"/>
      <c r="D8" s="66"/>
      <c r="F8" s="40">
        <v>21</v>
      </c>
      <c r="G8" s="41" t="s">
        <v>41</v>
      </c>
      <c r="H8" s="26"/>
      <c r="I8" s="60"/>
    </row>
    <row r="9" spans="1:9" ht="42" customHeight="1" x14ac:dyDescent="0.4">
      <c r="A9" s="38">
        <v>7</v>
      </c>
      <c r="B9" s="37" t="s">
        <v>41</v>
      </c>
      <c r="C9" s="20" t="s">
        <v>407</v>
      </c>
      <c r="D9" s="90" t="s">
        <v>225</v>
      </c>
      <c r="F9" s="38">
        <v>22</v>
      </c>
      <c r="G9" s="39" t="s">
        <v>43</v>
      </c>
      <c r="H9" s="23" t="s">
        <v>223</v>
      </c>
      <c r="I9" s="63"/>
    </row>
    <row r="10" spans="1:9" ht="42" customHeight="1" x14ac:dyDescent="0.4">
      <c r="A10" s="38">
        <v>8</v>
      </c>
      <c r="B10" s="37" t="s">
        <v>43</v>
      </c>
      <c r="C10" s="23" t="s">
        <v>104</v>
      </c>
      <c r="D10" s="90" t="s">
        <v>225</v>
      </c>
      <c r="F10" s="38">
        <v>23</v>
      </c>
      <c r="G10" s="39" t="s">
        <v>45</v>
      </c>
      <c r="H10" s="23"/>
      <c r="I10" s="63"/>
    </row>
    <row r="11" spans="1:9" ht="42" customHeight="1" x14ac:dyDescent="0.4">
      <c r="A11" s="38">
        <v>9</v>
      </c>
      <c r="B11" s="37" t="s">
        <v>45</v>
      </c>
      <c r="C11" s="23" t="s">
        <v>67</v>
      </c>
      <c r="D11" s="90" t="s">
        <v>224</v>
      </c>
      <c r="F11" s="38">
        <v>24</v>
      </c>
      <c r="G11" s="39" t="s">
        <v>46</v>
      </c>
      <c r="H11" s="23"/>
      <c r="I11" s="63"/>
    </row>
    <row r="12" spans="1:9" ht="42" customHeight="1" x14ac:dyDescent="0.4">
      <c r="A12" s="38">
        <v>10</v>
      </c>
      <c r="B12" s="37" t="s">
        <v>46</v>
      </c>
      <c r="C12" s="23" t="s">
        <v>66</v>
      </c>
      <c r="D12" s="90" t="s">
        <v>224</v>
      </c>
      <c r="F12" s="38">
        <v>25</v>
      </c>
      <c r="G12" s="39" t="s">
        <v>47</v>
      </c>
      <c r="H12" s="23"/>
      <c r="I12" s="61"/>
    </row>
    <row r="13" spans="1:9" ht="42" customHeight="1" x14ac:dyDescent="0.4">
      <c r="A13" s="38">
        <v>11</v>
      </c>
      <c r="B13" s="37" t="s">
        <v>47</v>
      </c>
      <c r="C13" s="23" t="s">
        <v>222</v>
      </c>
      <c r="D13" s="59" t="s">
        <v>221</v>
      </c>
      <c r="F13" s="40">
        <v>26</v>
      </c>
      <c r="G13" s="41" t="s">
        <v>48</v>
      </c>
      <c r="H13" s="26"/>
      <c r="I13" s="64"/>
    </row>
    <row r="14" spans="1:9" ht="42" customHeight="1" x14ac:dyDescent="0.4">
      <c r="A14" s="40">
        <v>12</v>
      </c>
      <c r="B14" s="74" t="s">
        <v>48</v>
      </c>
      <c r="C14" s="26" t="s">
        <v>410</v>
      </c>
      <c r="D14" s="117"/>
      <c r="F14" s="40">
        <v>27</v>
      </c>
      <c r="G14" s="41" t="s">
        <v>49</v>
      </c>
      <c r="H14" s="26"/>
      <c r="I14" s="60"/>
    </row>
    <row r="15" spans="1:9" ht="42" customHeight="1" x14ac:dyDescent="0.15">
      <c r="A15" s="40">
        <v>13</v>
      </c>
      <c r="B15" s="74" t="s">
        <v>49</v>
      </c>
      <c r="C15" s="89"/>
      <c r="D15" s="66"/>
      <c r="F15" s="40">
        <v>28</v>
      </c>
      <c r="G15" s="41" t="s">
        <v>41</v>
      </c>
      <c r="H15" s="26"/>
      <c r="I15" s="60"/>
    </row>
    <row r="16" spans="1:9" ht="42" customHeight="1" x14ac:dyDescent="0.4">
      <c r="A16" s="38">
        <v>14</v>
      </c>
      <c r="B16" s="37" t="s">
        <v>41</v>
      </c>
      <c r="C16" s="23" t="s">
        <v>222</v>
      </c>
      <c r="D16" s="59" t="s">
        <v>221</v>
      </c>
      <c r="F16" s="38">
        <v>29</v>
      </c>
      <c r="G16" s="39" t="s">
        <v>43</v>
      </c>
      <c r="H16" s="23"/>
      <c r="I16" s="58"/>
    </row>
    <row r="17" spans="1:9" ht="42" customHeight="1" x14ac:dyDescent="0.4">
      <c r="A17" s="42">
        <v>15</v>
      </c>
      <c r="B17" s="37" t="s">
        <v>43</v>
      </c>
      <c r="C17" s="23" t="s">
        <v>222</v>
      </c>
      <c r="D17" s="59" t="s">
        <v>221</v>
      </c>
      <c r="F17" s="42">
        <v>30</v>
      </c>
      <c r="G17" s="39" t="s">
        <v>45</v>
      </c>
      <c r="H17" s="30"/>
      <c r="I17" s="61"/>
    </row>
    <row r="18" spans="1:9" ht="39.950000000000003" customHeight="1" x14ac:dyDescent="0.4">
      <c r="A18" s="165"/>
      <c r="B18" s="166"/>
      <c r="C18" s="166"/>
      <c r="D18" s="167"/>
      <c r="E18" s="49"/>
      <c r="F18" s="38">
        <v>31</v>
      </c>
      <c r="G18" s="39" t="s">
        <v>46</v>
      </c>
      <c r="H18" s="23"/>
      <c r="I18" s="61"/>
    </row>
    <row r="19" spans="1:9" ht="23.1" customHeight="1" x14ac:dyDescent="0.4"/>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s="28" customFormat="1" ht="53.25" customHeight="1" x14ac:dyDescent="0.4">
      <c r="C32" s="27"/>
      <c r="D32" s="27"/>
      <c r="E32" s="27"/>
      <c r="F32" s="27"/>
      <c r="G32" s="27"/>
      <c r="H32" s="27"/>
      <c r="I32" s="27"/>
    </row>
  </sheetData>
  <mergeCells count="2">
    <mergeCell ref="A1:I1"/>
    <mergeCell ref="A18:D18"/>
  </mergeCells>
  <phoneticPr fontId="3"/>
  <conditionalFormatting sqref="D4:D7">
    <cfRule type="cellIs" dxfId="17" priority="11" operator="equal">
      <formula>0</formula>
    </cfRule>
    <cfRule type="expression" dxfId="16" priority="12">
      <formula>$C4=1</formula>
    </cfRule>
  </conditionalFormatting>
  <conditionalFormatting sqref="D9:D10">
    <cfRule type="cellIs" dxfId="15" priority="1" operator="equal">
      <formula>0</formula>
    </cfRule>
    <cfRule type="expression" dxfId="14" priority="2">
      <formula>$C9=1</formula>
    </cfRule>
  </conditionalFormatting>
  <conditionalFormatting sqref="I5:I6">
    <cfRule type="expression" dxfId="13" priority="3">
      <formula>$C5=1</formula>
    </cfRule>
    <cfRule type="cellIs" dxfId="12" priority="4" operator="equal">
      <formula>0</formula>
    </cfRule>
    <cfRule type="expression" dxfId="11" priority="5">
      <formula>$I5=1</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I33"/>
  <sheetViews>
    <sheetView topLeftCell="A14" workbookViewId="0">
      <selection activeCell="A2" sqref="A2"/>
    </sheetView>
  </sheetViews>
  <sheetFormatPr defaultRowHeight="13.5" x14ac:dyDescent="0.4"/>
  <cols>
    <col min="1" max="2" width="3.625" style="28" customWidth="1"/>
    <col min="3" max="3" width="20.625" style="27" customWidth="1"/>
    <col min="4" max="4" width="12.625" style="27" customWidth="1"/>
    <col min="5" max="5" width="0.875" style="27" customWidth="1"/>
    <col min="6" max="7" width="3.625" style="27" customWidth="1"/>
    <col min="8" max="8" width="20.625" style="27" customWidth="1"/>
    <col min="9" max="9" width="12.625" style="27" customWidth="1"/>
    <col min="10" max="16384" width="9" style="27"/>
  </cols>
  <sheetData>
    <row r="1" spans="1:9" ht="30" customHeight="1" x14ac:dyDescent="0.2">
      <c r="A1" s="162" t="s">
        <v>354</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36">
        <v>1</v>
      </c>
      <c r="B3" s="37" t="str">
        <f>'R7原案'!N4</f>
        <v>金</v>
      </c>
      <c r="C3" s="52" t="str">
        <f>IF('R7原案'!O4="","",'R7原案'!O4)</f>
        <v/>
      </c>
      <c r="D3" s="53"/>
      <c r="F3" s="40">
        <v>16</v>
      </c>
      <c r="G3" s="41" t="str">
        <f>'R7原案'!N19</f>
        <v>土</v>
      </c>
      <c r="H3" s="26" t="str">
        <f>IF('R7原案'!O19="","",'R7原案'!O19)</f>
        <v/>
      </c>
      <c r="I3" s="78"/>
    </row>
    <row r="4" spans="1:9" ht="42" customHeight="1" x14ac:dyDescent="0.4">
      <c r="A4" s="40">
        <v>2</v>
      </c>
      <c r="B4" s="74" t="str">
        <f>'R7原案'!N5</f>
        <v>土</v>
      </c>
      <c r="C4" s="112" t="str">
        <f>IF('R7原案'!O5="","",'R7原案'!O5)</f>
        <v/>
      </c>
      <c r="D4" s="77"/>
      <c r="F4" s="40">
        <v>17</v>
      </c>
      <c r="G4" s="41" t="str">
        <f>'R7原案'!N20</f>
        <v>日</v>
      </c>
      <c r="H4" s="26" t="str">
        <f>IF('R7原案'!O20="","",'R7原案'!O20)</f>
        <v/>
      </c>
      <c r="I4" s="78"/>
    </row>
    <row r="5" spans="1:9" ht="42" customHeight="1" x14ac:dyDescent="0.4">
      <c r="A5" s="40">
        <v>3</v>
      </c>
      <c r="B5" s="74" t="str">
        <f>'R7原案'!N6</f>
        <v>日</v>
      </c>
      <c r="C5" s="112" t="str">
        <f>IF('R7原案'!O6="","",'R7原案'!O6)</f>
        <v/>
      </c>
      <c r="D5" s="78"/>
      <c r="F5" s="38">
        <v>18</v>
      </c>
      <c r="G5" s="39" t="str">
        <f>'R7原案'!N21</f>
        <v>月</v>
      </c>
      <c r="H5" s="23" t="str">
        <f>IF('R7原案'!O21="","",'R7原案'!O21)</f>
        <v/>
      </c>
      <c r="I5" s="31"/>
    </row>
    <row r="6" spans="1:9" ht="42" customHeight="1" x14ac:dyDescent="0.4">
      <c r="A6" s="38">
        <v>4</v>
      </c>
      <c r="B6" s="37" t="str">
        <f>'R7原案'!N7</f>
        <v>月</v>
      </c>
      <c r="C6" s="52" t="str">
        <f>IF('R7原案'!O7="","",'R7原案'!O7)</f>
        <v/>
      </c>
      <c r="D6" s="31"/>
      <c r="F6" s="38">
        <v>19</v>
      </c>
      <c r="G6" s="39" t="str">
        <f>'R7原案'!N22</f>
        <v>火</v>
      </c>
      <c r="H6" s="23" t="str">
        <f>IF('R7原案'!O22="","",'R7原案'!O22)</f>
        <v>校内就職選考会（AM）</v>
      </c>
      <c r="I6" s="31"/>
    </row>
    <row r="7" spans="1:9" ht="42" customHeight="1" x14ac:dyDescent="0.4">
      <c r="A7" s="38">
        <v>5</v>
      </c>
      <c r="B7" s="37" t="str">
        <f>'R7原案'!N8</f>
        <v>火</v>
      </c>
      <c r="C7" s="52" t="str">
        <f>IF('R7原案'!O8="","",'R7原案'!O8)</f>
        <v/>
      </c>
      <c r="D7" s="50"/>
      <c r="F7" s="38">
        <v>20</v>
      </c>
      <c r="G7" s="39" t="str">
        <f>'R7原案'!N23</f>
        <v>水</v>
      </c>
      <c r="H7" s="23" t="str">
        <f>IF('R7原案'!O23="","",'R7原案'!O23)</f>
        <v>３年生登校日
指定校推薦公開</v>
      </c>
      <c r="I7" s="47"/>
    </row>
    <row r="8" spans="1:9" ht="42" customHeight="1" x14ac:dyDescent="0.15">
      <c r="A8" s="38">
        <v>6</v>
      </c>
      <c r="B8" s="37" t="str">
        <f>'R7原案'!N9</f>
        <v>水</v>
      </c>
      <c r="C8" s="52" t="str">
        <f>IF('R7原案'!O9="","",'R7原案'!O9)</f>
        <v/>
      </c>
      <c r="D8" s="45"/>
      <c r="F8" s="38">
        <v>21</v>
      </c>
      <c r="G8" s="39" t="str">
        <f>'R7原案'!N24</f>
        <v>木</v>
      </c>
      <c r="H8" s="23" t="str">
        <f>IF('R7原案'!O24="","",'R7原案'!O24)</f>
        <v>2年生登校日</v>
      </c>
      <c r="I8" s="47"/>
    </row>
    <row r="9" spans="1:9" ht="42" customHeight="1" x14ac:dyDescent="0.15">
      <c r="A9" s="38">
        <v>7</v>
      </c>
      <c r="B9" s="37" t="str">
        <f>'R7原案'!N10</f>
        <v>木</v>
      </c>
      <c r="C9" s="52" t="str">
        <f>IF('R7原案'!O10="","",'R7原案'!O10)</f>
        <v>受水槽点検（AM）</v>
      </c>
      <c r="D9" s="46"/>
      <c r="F9" s="38">
        <v>22</v>
      </c>
      <c r="G9" s="39" t="str">
        <f>'R7原案'!N25</f>
        <v>金</v>
      </c>
      <c r="H9" s="23" t="str">
        <f>IF('R7原案'!O25="","",'R7原案'!O25)</f>
        <v>模試（３年生）</v>
      </c>
      <c r="I9" s="48"/>
    </row>
    <row r="10" spans="1:9" ht="42" customHeight="1" x14ac:dyDescent="0.4">
      <c r="A10" s="38">
        <v>8</v>
      </c>
      <c r="B10" s="37" t="str">
        <f>'R7原案'!N11</f>
        <v>金</v>
      </c>
      <c r="C10" s="52" t="str">
        <f>IF('R7原案'!O11="","",'R7原案'!O11)</f>
        <v/>
      </c>
      <c r="D10" s="31"/>
      <c r="F10" s="40">
        <v>23</v>
      </c>
      <c r="G10" s="41" t="str">
        <f>'R7原案'!N26</f>
        <v>土</v>
      </c>
      <c r="H10" s="26" t="str">
        <f>IF('R7原案'!O26="","",'R7原案'!O26)</f>
        <v/>
      </c>
      <c r="I10" s="82"/>
    </row>
    <row r="11" spans="1:9" ht="42" customHeight="1" x14ac:dyDescent="0.4">
      <c r="A11" s="40">
        <v>9</v>
      </c>
      <c r="B11" s="74" t="str">
        <f>'R7原案'!N12</f>
        <v>土</v>
      </c>
      <c r="C11" s="112" t="str">
        <f>IF('R7原案'!O12="","",'R7原案'!O12)</f>
        <v/>
      </c>
      <c r="D11" s="78"/>
      <c r="F11" s="40">
        <v>24</v>
      </c>
      <c r="G11" s="41" t="str">
        <f>'R7原案'!N27</f>
        <v>日</v>
      </c>
      <c r="H11" s="26" t="str">
        <f>IF('R7原案'!O27="","",'R7原案'!O27)</f>
        <v/>
      </c>
      <c r="I11" s="82"/>
    </row>
    <row r="12" spans="1:9" ht="42" customHeight="1" x14ac:dyDescent="0.4">
      <c r="A12" s="40">
        <v>10</v>
      </c>
      <c r="B12" s="74" t="str">
        <f>'R7原案'!N13</f>
        <v>日</v>
      </c>
      <c r="C12" s="112" t="str">
        <f>IF('R7原案'!O13="","",'R7原案'!O13)</f>
        <v/>
      </c>
      <c r="D12" s="78"/>
      <c r="F12" s="38">
        <v>25</v>
      </c>
      <c r="G12" s="39" t="str">
        <f>'R7原案'!N28</f>
        <v>月</v>
      </c>
      <c r="H12" s="23" t="str">
        <f>IF('R7原案'!O28="","",'R7原案'!O28)</f>
        <v/>
      </c>
      <c r="I12" s="31"/>
    </row>
    <row r="13" spans="1:9" ht="42" customHeight="1" x14ac:dyDescent="0.4">
      <c r="A13" s="40">
        <v>11</v>
      </c>
      <c r="B13" s="74" t="str">
        <f>'R7原案'!N14</f>
        <v>月</v>
      </c>
      <c r="C13" s="112" t="str">
        <f>IF('R7原案'!O14="","",'R7原案'!O14)</f>
        <v>山の日</v>
      </c>
      <c r="D13" s="78"/>
      <c r="F13" s="38">
        <v>26</v>
      </c>
      <c r="G13" s="39" t="str">
        <f>'R7原案'!N29</f>
        <v>火</v>
      </c>
      <c r="H13" s="23" t="str">
        <f>IF('R7原案'!O29="","",'R7原案'!O29)</f>
        <v>職員健康診断
カウンセリングマインド研修会（PM）</v>
      </c>
      <c r="I13" s="31"/>
    </row>
    <row r="14" spans="1:9" ht="42" customHeight="1" x14ac:dyDescent="0.4">
      <c r="A14" s="40">
        <v>12</v>
      </c>
      <c r="B14" s="74" t="str">
        <f>'R7原案'!N15</f>
        <v>火</v>
      </c>
      <c r="C14" s="112" t="str">
        <f>IF('R7原案'!O15="","",'R7原案'!O15)</f>
        <v>閉庁日</v>
      </c>
      <c r="D14" s="78"/>
      <c r="F14" s="38">
        <v>27</v>
      </c>
      <c r="G14" s="39" t="str">
        <f>'R7原案'!N30</f>
        <v>水</v>
      </c>
      <c r="H14" s="23" t="str">
        <f>IF('R7原案'!O30="","",'R7原案'!O30)</f>
        <v/>
      </c>
      <c r="I14" s="47"/>
    </row>
    <row r="15" spans="1:9" ht="42" customHeight="1" x14ac:dyDescent="0.15">
      <c r="A15" s="40">
        <v>13</v>
      </c>
      <c r="B15" s="74" t="str">
        <f>'R7原案'!N16</f>
        <v>水</v>
      </c>
      <c r="C15" s="112" t="str">
        <f>IF('R7原案'!O16="","",'R7原案'!O16)</f>
        <v>閉庁日</v>
      </c>
      <c r="D15" s="32"/>
      <c r="F15" s="38">
        <v>28</v>
      </c>
      <c r="G15" s="39" t="str">
        <f>'R7原案'!N31</f>
        <v>木</v>
      </c>
      <c r="H15" s="23" t="str">
        <f>IF('R7原案'!O31="","",'R7原案'!O31)</f>
        <v/>
      </c>
      <c r="I15" s="47"/>
    </row>
    <row r="16" spans="1:9" ht="42" customHeight="1" x14ac:dyDescent="0.15">
      <c r="A16" s="38">
        <v>14</v>
      </c>
      <c r="B16" s="37" t="str">
        <f>'R7原案'!N17</f>
        <v>木</v>
      </c>
      <c r="C16" s="52" t="str">
        <f>IF('R7原案'!O17="","",'R7原案'!O17)</f>
        <v/>
      </c>
      <c r="D16" s="46"/>
      <c r="F16" s="38">
        <v>29</v>
      </c>
      <c r="G16" s="39" t="str">
        <f>'R7原案'!N32</f>
        <v>金</v>
      </c>
      <c r="H16" s="173" t="str">
        <f>IF('R7原案'!O32="","",'R7原案'!O32)</f>
        <v>第６回校務運営委員会・職員会議</v>
      </c>
      <c r="I16" s="174"/>
    </row>
    <row r="17" spans="1:9" ht="42" customHeight="1" x14ac:dyDescent="0.4">
      <c r="A17" s="42">
        <v>15</v>
      </c>
      <c r="B17" s="37" t="str">
        <f>'R7原案'!N18</f>
        <v>金</v>
      </c>
      <c r="C17" s="52" t="str">
        <f>IF('R7原案'!O18="","",'R7原案'!O18)</f>
        <v/>
      </c>
      <c r="D17" s="35"/>
      <c r="F17" s="79">
        <v>30</v>
      </c>
      <c r="G17" s="41" t="str">
        <f>'R7原案'!N33</f>
        <v>土</v>
      </c>
      <c r="H17" s="26" t="str">
        <f>IF('R7原案'!O33="","",'R7原案'!O33)</f>
        <v/>
      </c>
      <c r="I17" s="81"/>
    </row>
    <row r="18" spans="1:9" ht="39.950000000000003" customHeight="1" x14ac:dyDescent="0.4">
      <c r="A18" s="165" t="s">
        <v>215</v>
      </c>
      <c r="B18" s="166"/>
      <c r="C18" s="166"/>
      <c r="D18" s="167"/>
      <c r="E18" s="49"/>
      <c r="F18" s="40">
        <v>31</v>
      </c>
      <c r="G18" s="41" t="str">
        <f>'R7原案'!N34</f>
        <v>日</v>
      </c>
      <c r="H18" s="26" t="str">
        <f>IF('R7原案'!O34="","",'R7原案'!O34)</f>
        <v/>
      </c>
      <c r="I18" s="78"/>
    </row>
    <row r="19" spans="1:9" ht="69" customHeight="1" x14ac:dyDescent="0.4">
      <c r="A19" s="159" t="s">
        <v>130</v>
      </c>
      <c r="B19" s="160"/>
      <c r="C19" s="168" t="s">
        <v>387</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7">
    <mergeCell ref="C2:D2"/>
    <mergeCell ref="A1:I1"/>
    <mergeCell ref="H2:I2"/>
    <mergeCell ref="A18:D18"/>
    <mergeCell ref="A19:B19"/>
    <mergeCell ref="C19:I19"/>
    <mergeCell ref="H16:I16"/>
  </mergeCells>
  <phoneticPr fontId="3"/>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DB6E-1FAA-48BC-BF56-DE7938115DD2}">
  <dimension ref="A1:I33"/>
  <sheetViews>
    <sheetView workbookViewId="0">
      <selection activeCell="C17" sqref="C17"/>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354</v>
      </c>
      <c r="B1" s="163"/>
      <c r="C1" s="163"/>
      <c r="D1" s="163"/>
      <c r="E1" s="163"/>
      <c r="F1" s="163"/>
      <c r="G1" s="163"/>
      <c r="H1" s="163"/>
      <c r="I1" s="164"/>
    </row>
    <row r="2" spans="1:9" ht="30" customHeight="1" x14ac:dyDescent="0.4">
      <c r="A2" s="51" t="s">
        <v>128</v>
      </c>
      <c r="B2" s="51" t="s">
        <v>129</v>
      </c>
      <c r="C2" s="105" t="s">
        <v>133</v>
      </c>
      <c r="D2" s="106" t="s">
        <v>349</v>
      </c>
      <c r="F2" s="51" t="s">
        <v>128</v>
      </c>
      <c r="G2" s="51" t="s">
        <v>129</v>
      </c>
      <c r="H2" s="105" t="s">
        <v>133</v>
      </c>
      <c r="I2" s="106" t="s">
        <v>349</v>
      </c>
    </row>
    <row r="3" spans="1:9" ht="42" customHeight="1" x14ac:dyDescent="0.4">
      <c r="A3" s="36">
        <v>1</v>
      </c>
      <c r="B3" s="37" t="s">
        <v>399</v>
      </c>
      <c r="C3" s="52"/>
      <c r="D3" s="72"/>
      <c r="F3" s="40">
        <v>16</v>
      </c>
      <c r="G3" s="41" t="s">
        <v>411</v>
      </c>
      <c r="H3" s="26"/>
      <c r="I3" s="64"/>
    </row>
    <row r="4" spans="1:9" ht="42" customHeight="1" x14ac:dyDescent="0.4">
      <c r="A4" s="40">
        <v>2</v>
      </c>
      <c r="B4" s="74" t="s">
        <v>48</v>
      </c>
      <c r="C4" s="76"/>
      <c r="D4" s="117"/>
      <c r="F4" s="40">
        <v>17</v>
      </c>
      <c r="G4" s="41" t="s">
        <v>49</v>
      </c>
      <c r="H4" s="26"/>
      <c r="I4" s="64"/>
    </row>
    <row r="5" spans="1:9" ht="42" customHeight="1" x14ac:dyDescent="0.15">
      <c r="A5" s="40">
        <v>3</v>
      </c>
      <c r="B5" s="74" t="s">
        <v>49</v>
      </c>
      <c r="C5" s="124"/>
      <c r="D5" s="64"/>
      <c r="F5" s="38">
        <v>18</v>
      </c>
      <c r="G5" s="39" t="s">
        <v>41</v>
      </c>
      <c r="H5" s="25"/>
      <c r="I5" s="61"/>
    </row>
    <row r="6" spans="1:9" ht="42" customHeight="1" x14ac:dyDescent="0.4">
      <c r="A6" s="38">
        <v>4</v>
      </c>
      <c r="B6" s="37" t="s">
        <v>41</v>
      </c>
      <c r="C6" s="23"/>
      <c r="D6" s="61"/>
      <c r="F6" s="38">
        <v>19</v>
      </c>
      <c r="G6" s="39" t="s">
        <v>43</v>
      </c>
      <c r="H6" s="23"/>
      <c r="I6" s="61"/>
    </row>
    <row r="7" spans="1:9" ht="42" customHeight="1" x14ac:dyDescent="0.4">
      <c r="A7" s="38">
        <v>5</v>
      </c>
      <c r="B7" s="37" t="s">
        <v>43</v>
      </c>
      <c r="C7" s="23"/>
      <c r="D7" s="107"/>
      <c r="F7" s="38">
        <v>20</v>
      </c>
      <c r="G7" s="39" t="s">
        <v>45</v>
      </c>
      <c r="H7" s="23" t="s">
        <v>426</v>
      </c>
      <c r="I7" s="58"/>
    </row>
    <row r="8" spans="1:9" ht="42" customHeight="1" x14ac:dyDescent="0.15">
      <c r="A8" s="38">
        <v>6</v>
      </c>
      <c r="B8" s="37" t="s">
        <v>45</v>
      </c>
      <c r="C8" s="92"/>
      <c r="D8" s="62"/>
      <c r="F8" s="38">
        <v>21</v>
      </c>
      <c r="G8" s="39" t="s">
        <v>46</v>
      </c>
      <c r="H8" s="23" t="s">
        <v>427</v>
      </c>
      <c r="I8" s="58"/>
    </row>
    <row r="9" spans="1:9" ht="42" customHeight="1" x14ac:dyDescent="0.15">
      <c r="A9" s="38">
        <v>7</v>
      </c>
      <c r="B9" s="37" t="s">
        <v>46</v>
      </c>
      <c r="C9" s="1"/>
      <c r="D9" s="108"/>
      <c r="F9" s="38">
        <v>22</v>
      </c>
      <c r="G9" s="39" t="s">
        <v>47</v>
      </c>
      <c r="H9" s="23"/>
      <c r="I9" s="63"/>
    </row>
    <row r="10" spans="1:9" ht="42" customHeight="1" x14ac:dyDescent="0.4">
      <c r="A10" s="38">
        <v>8</v>
      </c>
      <c r="B10" s="37" t="s">
        <v>47</v>
      </c>
      <c r="C10" s="91"/>
      <c r="D10" s="61"/>
      <c r="F10" s="40">
        <v>23</v>
      </c>
      <c r="G10" s="41" t="s">
        <v>48</v>
      </c>
      <c r="H10" s="26"/>
      <c r="I10" s="120"/>
    </row>
    <row r="11" spans="1:9" ht="42" customHeight="1" x14ac:dyDescent="0.4">
      <c r="A11" s="40">
        <v>9</v>
      </c>
      <c r="B11" s="74" t="s">
        <v>48</v>
      </c>
      <c r="C11" s="26"/>
      <c r="D11" s="64"/>
      <c r="F11" s="40">
        <v>24</v>
      </c>
      <c r="G11" s="41" t="s">
        <v>49</v>
      </c>
      <c r="H11" s="26"/>
      <c r="I11" s="120"/>
    </row>
    <row r="12" spans="1:9" ht="42" customHeight="1" x14ac:dyDescent="0.4">
      <c r="A12" s="40">
        <v>10</v>
      </c>
      <c r="B12" s="74" t="s">
        <v>49</v>
      </c>
      <c r="C12" s="26"/>
      <c r="D12" s="64"/>
      <c r="F12" s="38">
        <v>25</v>
      </c>
      <c r="G12" s="39" t="s">
        <v>41</v>
      </c>
      <c r="H12" s="23"/>
      <c r="I12" s="61"/>
    </row>
    <row r="13" spans="1:9" ht="42" customHeight="1" x14ac:dyDescent="0.4">
      <c r="A13" s="40">
        <v>11</v>
      </c>
      <c r="B13" s="74" t="s">
        <v>41</v>
      </c>
      <c r="C13" s="26" t="s">
        <v>226</v>
      </c>
      <c r="D13" s="64"/>
      <c r="F13" s="38">
        <v>26</v>
      </c>
      <c r="G13" s="39" t="s">
        <v>43</v>
      </c>
      <c r="H13" s="23"/>
      <c r="I13" s="61"/>
    </row>
    <row r="14" spans="1:9" ht="42" customHeight="1" x14ac:dyDescent="0.4">
      <c r="A14" s="40">
        <v>12</v>
      </c>
      <c r="B14" s="74" t="s">
        <v>43</v>
      </c>
      <c r="C14" s="26" t="s">
        <v>272</v>
      </c>
      <c r="D14" s="64"/>
      <c r="F14" s="38">
        <v>27</v>
      </c>
      <c r="G14" s="39" t="s">
        <v>45</v>
      </c>
      <c r="H14" s="91"/>
      <c r="I14" s="58"/>
    </row>
    <row r="15" spans="1:9" ht="42" customHeight="1" x14ac:dyDescent="0.15">
      <c r="A15" s="40">
        <v>13</v>
      </c>
      <c r="B15" s="74" t="s">
        <v>45</v>
      </c>
      <c r="C15" s="56" t="s">
        <v>227</v>
      </c>
      <c r="D15" s="66"/>
      <c r="F15" s="38">
        <v>28</v>
      </c>
      <c r="G15" s="39" t="s">
        <v>46</v>
      </c>
      <c r="H15" s="23"/>
      <c r="I15" s="58"/>
    </row>
    <row r="16" spans="1:9" ht="42" customHeight="1" x14ac:dyDescent="0.15">
      <c r="A16" s="38">
        <v>14</v>
      </c>
      <c r="B16" s="37" t="s">
        <v>46</v>
      </c>
      <c r="C16" s="19"/>
      <c r="D16" s="108"/>
      <c r="F16" s="38">
        <v>29</v>
      </c>
      <c r="G16" s="39" t="s">
        <v>47</v>
      </c>
      <c r="H16" s="23"/>
      <c r="I16" s="58"/>
    </row>
    <row r="17" spans="1:9" ht="42" customHeight="1" x14ac:dyDescent="0.4">
      <c r="A17" s="42">
        <v>15</v>
      </c>
      <c r="B17" s="37" t="s">
        <v>47</v>
      </c>
      <c r="C17" s="30"/>
      <c r="D17" s="61"/>
      <c r="F17" s="79">
        <v>30</v>
      </c>
      <c r="G17" s="41" t="s">
        <v>48</v>
      </c>
      <c r="H17" s="80"/>
      <c r="I17" s="125"/>
    </row>
    <row r="18" spans="1:9" ht="39.950000000000003" customHeight="1" x14ac:dyDescent="0.4">
      <c r="A18" s="165" t="s">
        <v>215</v>
      </c>
      <c r="B18" s="166"/>
      <c r="C18" s="166"/>
      <c r="D18" s="167"/>
      <c r="E18" s="49"/>
      <c r="F18" s="40">
        <v>31</v>
      </c>
      <c r="G18" s="41" t="s">
        <v>49</v>
      </c>
      <c r="H18" s="26"/>
      <c r="I18" s="64"/>
    </row>
    <row r="19" spans="1:9" ht="69" customHeight="1" x14ac:dyDescent="0.4">
      <c r="A19" s="159" t="s">
        <v>130</v>
      </c>
      <c r="B19" s="160"/>
      <c r="C19" s="168" t="s">
        <v>228</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4">
    <mergeCell ref="A1:I1"/>
    <mergeCell ref="A18:D18"/>
    <mergeCell ref="A19:B19"/>
    <mergeCell ref="C19:I19"/>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33"/>
  <sheetViews>
    <sheetView view="pageBreakPreview" topLeftCell="A13" zoomScaleNormal="100" zoomScaleSheetLayoutView="100" workbookViewId="0">
      <selection activeCell="A3" sqref="A3:I17"/>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355</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36">
        <v>1</v>
      </c>
      <c r="B3" s="4" t="str">
        <f>'R7原案'!Q4</f>
        <v>月</v>
      </c>
      <c r="C3" s="58" t="str">
        <f>IF('R7原案'!R4="","",'R7原案'!R4)</f>
        <v>２学期始業式(頭髪服装検査)
面談週間（～５日）</v>
      </c>
      <c r="D3" s="53"/>
      <c r="F3" s="38">
        <v>16</v>
      </c>
      <c r="G3" s="4" t="str">
        <f>'R7原案'!Q19</f>
        <v>火</v>
      </c>
      <c r="H3" s="58" t="str">
        <f>IF('R7原案'!R19="","",'R7原案'!R19)</f>
        <v>新規高卒者採用選考開始（就職）
第７回校務運営委員会</v>
      </c>
      <c r="I3" s="31"/>
    </row>
    <row r="4" spans="1:9" ht="42" customHeight="1" x14ac:dyDescent="0.4">
      <c r="A4" s="38">
        <v>2</v>
      </c>
      <c r="B4" s="4" t="str">
        <f>'R7原案'!Q5</f>
        <v>火</v>
      </c>
      <c r="C4" s="58" t="str">
        <f>IF('R7原案'!R5="","",'R7原案'!R5)</f>
        <v>面談週間45分×４限
課題考査</v>
      </c>
      <c r="D4" s="55"/>
      <c r="F4" s="38">
        <v>17</v>
      </c>
      <c r="G4" s="4" t="str">
        <f>'R7原案'!Q20</f>
        <v>水</v>
      </c>
      <c r="H4" s="58" t="str">
        <f>IF('R7原案'!R20="","",'R7原案'!R20)</f>
        <v/>
      </c>
      <c r="I4" s="31"/>
    </row>
    <row r="5" spans="1:9" ht="42" customHeight="1" x14ac:dyDescent="0.4">
      <c r="A5" s="38">
        <v>3</v>
      </c>
      <c r="B5" s="4" t="str">
        <f>'R7原案'!Q6</f>
        <v>水</v>
      </c>
      <c r="C5" s="58" t="str">
        <f>IF('R7原案'!R6="","",'R7原案'!R6)</f>
        <v>面談週間45分×４限</v>
      </c>
      <c r="D5" s="31"/>
      <c r="F5" s="38">
        <v>18</v>
      </c>
      <c r="G5" s="4" t="str">
        <f>'R7原案'!Q21</f>
        <v>木</v>
      </c>
      <c r="H5" s="58" t="str">
        <f>IF('R7原案'!R21="","",'R7原案'!R21)</f>
        <v>第７回職員会議</v>
      </c>
      <c r="I5" s="31"/>
    </row>
    <row r="6" spans="1:9" ht="42" customHeight="1" x14ac:dyDescent="0.4">
      <c r="A6" s="38">
        <v>4</v>
      </c>
      <c r="B6" s="4" t="str">
        <f>'R7原案'!Q7</f>
        <v>木</v>
      </c>
      <c r="C6" s="58" t="str">
        <f>IF('R7原案'!R7="","",'R7原案'!R7)</f>
        <v>面談週間45分×４限</v>
      </c>
      <c r="D6" s="31"/>
      <c r="F6" s="38">
        <v>19</v>
      </c>
      <c r="G6" s="4" t="str">
        <f>'R7原案'!Q22</f>
        <v>金</v>
      </c>
      <c r="H6" s="58" t="str">
        <f>IF('R7原案'!R22="","",'R7原案'!R22)</f>
        <v>教育相談（AM）</v>
      </c>
      <c r="I6" s="31"/>
    </row>
    <row r="7" spans="1:9" ht="42" customHeight="1" x14ac:dyDescent="0.4">
      <c r="A7" s="38">
        <v>5</v>
      </c>
      <c r="B7" s="4" t="str">
        <f>'R7原案'!Q8</f>
        <v>金</v>
      </c>
      <c r="C7" s="58" t="str">
        <f>IF('R7原案'!R8="","",'R7原案'!R8)</f>
        <v xml:space="preserve">面談週間45分×４限
指定校推薦会議（進学）
</v>
      </c>
      <c r="D7" s="50"/>
      <c r="F7" s="40">
        <v>20</v>
      </c>
      <c r="G7" s="13" t="str">
        <f>'R7原案'!Q23</f>
        <v>土</v>
      </c>
      <c r="H7" s="60" t="str">
        <f>IF('R7原案'!R23="","",'R7原案'!R23)</f>
        <v/>
      </c>
      <c r="I7" s="34"/>
    </row>
    <row r="8" spans="1:9" ht="42" customHeight="1" x14ac:dyDescent="0.15">
      <c r="A8" s="40">
        <v>6</v>
      </c>
      <c r="B8" s="13" t="str">
        <f>'R7原案'!Q9</f>
        <v>土</v>
      </c>
      <c r="C8" s="60" t="str">
        <f>IF('R7原案'!R9="","",'R7原案'!R9)</f>
        <v xml:space="preserve">
</v>
      </c>
      <c r="D8" s="32"/>
      <c r="F8" s="40">
        <v>21</v>
      </c>
      <c r="G8" s="13" t="str">
        <f>'R7原案'!Q24</f>
        <v>日</v>
      </c>
      <c r="H8" s="60" t="str">
        <f>IF('R7原案'!R24="","",'R7原案'!R24)</f>
        <v xml:space="preserve">
</v>
      </c>
      <c r="I8" s="34"/>
    </row>
    <row r="9" spans="1:9" ht="42" customHeight="1" x14ac:dyDescent="0.15">
      <c r="A9" s="40">
        <v>7</v>
      </c>
      <c r="B9" s="13" t="str">
        <f>'R7原案'!Q10</f>
        <v>日</v>
      </c>
      <c r="C9" s="60" t="str">
        <f>IF('R7原案'!R10="","",'R7原案'!R10)</f>
        <v/>
      </c>
      <c r="D9" s="33"/>
      <c r="F9" s="38">
        <v>22</v>
      </c>
      <c r="G9" s="4" t="str">
        <f>'R7原案'!Q25</f>
        <v>月</v>
      </c>
      <c r="H9" s="58" t="str">
        <f>IF('R7原案'!R25="","",'R7原案'!R25)</f>
        <v/>
      </c>
      <c r="I9" s="48"/>
    </row>
    <row r="10" spans="1:9" ht="42" customHeight="1" x14ac:dyDescent="0.4">
      <c r="A10" s="38">
        <v>8</v>
      </c>
      <c r="B10" s="4" t="str">
        <f>'R7原案'!Q11</f>
        <v>月</v>
      </c>
      <c r="C10" s="58" t="str">
        <f>IF('R7原案'!R11="","",'R7原案'!R11)</f>
        <v>3年就職模擬面接指導
教育相談（AM）</v>
      </c>
      <c r="D10" s="31"/>
      <c r="F10" s="40">
        <v>23</v>
      </c>
      <c r="G10" s="13" t="str">
        <f>'R7原案'!Q26</f>
        <v>火</v>
      </c>
      <c r="H10" s="60" t="str">
        <f>IF('R7原案'!R26="","",'R7原案'!R26)</f>
        <v>秋分の日</v>
      </c>
      <c r="I10" s="82"/>
    </row>
    <row r="11" spans="1:9" ht="42" customHeight="1" x14ac:dyDescent="0.4">
      <c r="A11" s="38">
        <v>9</v>
      </c>
      <c r="B11" s="4" t="str">
        <f>'R7原案'!Q12</f>
        <v>火</v>
      </c>
      <c r="C11" s="58" t="str">
        <f>IF('R7原案'!R12="","",'R7原案'!R12)</f>
        <v>3年就職模擬面接指導</v>
      </c>
      <c r="D11" s="31"/>
      <c r="F11" s="38">
        <v>24</v>
      </c>
      <c r="G11" s="4" t="str">
        <f>'R7原案'!Q27</f>
        <v>水</v>
      </c>
      <c r="H11" s="58" t="str">
        <f>IF('R7原案'!R27="","",'R7原案'!R27)</f>
        <v>体育大会準備</v>
      </c>
      <c r="I11" s="48"/>
    </row>
    <row r="12" spans="1:9" ht="42" customHeight="1" x14ac:dyDescent="0.4">
      <c r="A12" s="38">
        <v>10</v>
      </c>
      <c r="B12" s="4" t="str">
        <f>'R7原案'!Q13</f>
        <v>水</v>
      </c>
      <c r="C12" s="58" t="str">
        <f>IF('R7原案'!R13="","",'R7原案'!R13)</f>
        <v/>
      </c>
      <c r="D12" s="31"/>
      <c r="F12" s="38">
        <v>25</v>
      </c>
      <c r="G12" s="4" t="str">
        <f>'R7原案'!Q28</f>
        <v>木</v>
      </c>
      <c r="H12" s="58" t="str">
        <f>IF('R7原案'!R28="","",'R7原案'!R28)</f>
        <v>体育大会予行</v>
      </c>
      <c r="I12" s="31"/>
    </row>
    <row r="13" spans="1:9" ht="42" customHeight="1" x14ac:dyDescent="0.4">
      <c r="A13" s="38">
        <v>11</v>
      </c>
      <c r="B13" s="4" t="str">
        <f>'R7原案'!Q14</f>
        <v>木</v>
      </c>
      <c r="C13" s="58" t="str">
        <f>IF('R7原案'!R14="","",'R7原案'!R14)</f>
        <v/>
      </c>
      <c r="D13" s="31"/>
      <c r="F13" s="38">
        <v>26</v>
      </c>
      <c r="G13" s="4" t="str">
        <f>'R7原案'!Q29</f>
        <v>金</v>
      </c>
      <c r="H13" s="58" t="str">
        <f>IF('R7原案'!R29="","",'R7原案'!R29)</f>
        <v>体育大会</v>
      </c>
      <c r="I13" s="31"/>
    </row>
    <row r="14" spans="1:9" ht="42" customHeight="1" x14ac:dyDescent="0.4">
      <c r="A14" s="38">
        <v>12</v>
      </c>
      <c r="B14" s="4" t="str">
        <f>'R7原案'!Q15</f>
        <v>金</v>
      </c>
      <c r="C14" s="58" t="str">
        <f>IF('R7原案'!R15="","",'R7原案'!R15)</f>
        <v>就職試験壮行会</v>
      </c>
      <c r="D14" s="31"/>
      <c r="F14" s="40">
        <v>27</v>
      </c>
      <c r="G14" s="13" t="str">
        <f>'R7原案'!Q30</f>
        <v>土</v>
      </c>
      <c r="H14" s="60" t="str">
        <f>IF('R7原案'!R30="","",'R7原案'!R30)</f>
        <v xml:space="preserve">
</v>
      </c>
      <c r="I14" s="34"/>
    </row>
    <row r="15" spans="1:9" ht="42" customHeight="1" x14ac:dyDescent="0.15">
      <c r="A15" s="40">
        <v>13</v>
      </c>
      <c r="B15" s="13" t="str">
        <f>'R7原案'!Q16</f>
        <v>土</v>
      </c>
      <c r="C15" s="60" t="str">
        <f>IF('R7原案'!R16="","",'R7原案'!R16)</f>
        <v/>
      </c>
      <c r="D15" s="32"/>
      <c r="F15" s="40">
        <v>28</v>
      </c>
      <c r="G15" s="13" t="str">
        <f>'R7原案'!Q31</f>
        <v>日</v>
      </c>
      <c r="H15" s="60" t="str">
        <f>IF('R7原案'!R31="","",'R7原案'!R31)</f>
        <v>情報処理検定</v>
      </c>
      <c r="I15" s="34"/>
    </row>
    <row r="16" spans="1:9" ht="42" customHeight="1" x14ac:dyDescent="0.15">
      <c r="A16" s="40">
        <v>14</v>
      </c>
      <c r="B16" s="13" t="str">
        <f>'R7原案'!Q17</f>
        <v>日</v>
      </c>
      <c r="C16" s="60" t="str">
        <f>IF('R7原案'!R17="","",'R7原案'!R17)</f>
        <v/>
      </c>
      <c r="D16" s="33"/>
      <c r="F16" s="38">
        <v>29</v>
      </c>
      <c r="G16" s="4" t="str">
        <f>'R7原案'!Q32</f>
        <v>月</v>
      </c>
      <c r="H16" s="58" t="str">
        <f>IF('R7原案'!R32="","",'R7原案'!R32)</f>
        <v>体育大会予備日</v>
      </c>
      <c r="I16" s="47"/>
    </row>
    <row r="17" spans="1:9" ht="42" customHeight="1" x14ac:dyDescent="0.4">
      <c r="A17" s="79">
        <v>15</v>
      </c>
      <c r="B17" s="13" t="str">
        <f>'R7原案'!Q18</f>
        <v>月</v>
      </c>
      <c r="C17" s="60" t="str">
        <f>IF('R7原案'!R18="","",'R7原案'!R18)</f>
        <v xml:space="preserve">敬老の日 </v>
      </c>
      <c r="D17" s="81"/>
      <c r="F17" s="42">
        <v>30</v>
      </c>
      <c r="G17" s="4" t="str">
        <f>'R7原案'!Q33</f>
        <v>火</v>
      </c>
      <c r="H17" s="58" t="str">
        <f>IF('R7原案'!R33="","",'R7原案'!R33)</f>
        <v/>
      </c>
      <c r="I17" s="35"/>
    </row>
    <row r="18" spans="1:9" ht="39.950000000000003" customHeight="1" x14ac:dyDescent="0.4">
      <c r="A18" s="165" t="s">
        <v>215</v>
      </c>
      <c r="B18" s="166"/>
      <c r="C18" s="166"/>
      <c r="D18" s="167"/>
      <c r="E18" s="49"/>
      <c r="F18" s="38"/>
      <c r="G18" s="39"/>
      <c r="H18" s="23"/>
      <c r="I18" s="31"/>
    </row>
    <row r="19" spans="1:9" ht="69" customHeight="1" x14ac:dyDescent="0.4">
      <c r="A19" s="159" t="s">
        <v>130</v>
      </c>
      <c r="B19" s="160"/>
      <c r="C19" s="168" t="s">
        <v>389</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C2:D2"/>
    <mergeCell ref="A1:I1"/>
    <mergeCell ref="H2:I2"/>
    <mergeCell ref="A18:D18"/>
    <mergeCell ref="A19:B19"/>
    <mergeCell ref="C19:I19"/>
  </mergeCells>
  <phoneticPr fontId="3"/>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EBE1-A44C-4C39-BE37-6FE7112A5A40}">
  <dimension ref="A1:I33"/>
  <sheetViews>
    <sheetView view="pageBreakPreview" topLeftCell="A3" zoomScaleNormal="100" zoomScaleSheetLayoutView="100" workbookViewId="0">
      <selection activeCell="D7" sqref="D7"/>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355</v>
      </c>
      <c r="B1" s="163"/>
      <c r="C1" s="163"/>
      <c r="D1" s="163"/>
      <c r="E1" s="163"/>
      <c r="F1" s="163"/>
      <c r="G1" s="163"/>
      <c r="H1" s="163"/>
      <c r="I1" s="164"/>
    </row>
    <row r="2" spans="1:9" ht="30" customHeight="1" x14ac:dyDescent="0.4">
      <c r="A2" s="51" t="s">
        <v>128</v>
      </c>
      <c r="B2" s="51" t="s">
        <v>129</v>
      </c>
      <c r="C2" s="104" t="s">
        <v>133</v>
      </c>
      <c r="D2" s="104" t="s">
        <v>349</v>
      </c>
      <c r="F2" s="51" t="s">
        <v>128</v>
      </c>
      <c r="G2" s="51" t="s">
        <v>129</v>
      </c>
      <c r="H2" s="104" t="s">
        <v>133</v>
      </c>
      <c r="I2" s="104" t="s">
        <v>349</v>
      </c>
    </row>
    <row r="3" spans="1:9" ht="42" customHeight="1" x14ac:dyDescent="0.4">
      <c r="A3" s="128">
        <v>1</v>
      </c>
      <c r="B3" s="4" t="s">
        <v>42</v>
      </c>
      <c r="C3" s="23" t="s">
        <v>429</v>
      </c>
      <c r="D3" s="67" t="s">
        <v>408</v>
      </c>
      <c r="F3" s="3">
        <v>16</v>
      </c>
      <c r="G3" s="4" t="s">
        <v>43</v>
      </c>
      <c r="H3" s="23"/>
      <c r="I3" s="59" t="s">
        <v>194</v>
      </c>
    </row>
    <row r="4" spans="1:9" ht="42" customHeight="1" x14ac:dyDescent="0.4">
      <c r="A4" s="128">
        <v>2</v>
      </c>
      <c r="B4" s="4" t="s">
        <v>44</v>
      </c>
      <c r="C4" s="23" t="s">
        <v>430</v>
      </c>
      <c r="D4" s="59" t="s">
        <v>196</v>
      </c>
      <c r="F4" s="3">
        <v>17</v>
      </c>
      <c r="G4" s="4" t="s">
        <v>45</v>
      </c>
      <c r="H4" s="23"/>
      <c r="I4" s="59" t="s">
        <v>194</v>
      </c>
    </row>
    <row r="5" spans="1:9" ht="42" customHeight="1" x14ac:dyDescent="0.4">
      <c r="A5" s="128">
        <v>3</v>
      </c>
      <c r="B5" s="4" t="s">
        <v>45</v>
      </c>
      <c r="C5" s="23" t="s">
        <v>431</v>
      </c>
      <c r="D5" s="59" t="s">
        <v>196</v>
      </c>
      <c r="F5" s="3">
        <v>18</v>
      </c>
      <c r="G5" s="4" t="s">
        <v>46</v>
      </c>
      <c r="H5" s="23"/>
      <c r="I5" s="59" t="s">
        <v>194</v>
      </c>
    </row>
    <row r="6" spans="1:9" ht="42" customHeight="1" x14ac:dyDescent="0.4">
      <c r="A6" s="128">
        <v>4</v>
      </c>
      <c r="B6" s="4" t="s">
        <v>46</v>
      </c>
      <c r="C6" s="23" t="s">
        <v>430</v>
      </c>
      <c r="D6" s="59" t="s">
        <v>196</v>
      </c>
      <c r="F6" s="3">
        <v>19</v>
      </c>
      <c r="G6" s="4" t="s">
        <v>47</v>
      </c>
      <c r="H6" s="23"/>
      <c r="I6" s="59" t="s">
        <v>194</v>
      </c>
    </row>
    <row r="7" spans="1:9" ht="42" customHeight="1" x14ac:dyDescent="0.4">
      <c r="A7" s="128">
        <v>5</v>
      </c>
      <c r="B7" s="4" t="s">
        <v>47</v>
      </c>
      <c r="C7" s="23" t="s">
        <v>430</v>
      </c>
      <c r="D7" s="59" t="s">
        <v>196</v>
      </c>
      <c r="F7" s="12">
        <v>20</v>
      </c>
      <c r="G7" s="13" t="s">
        <v>48</v>
      </c>
      <c r="H7" s="26"/>
      <c r="I7" s="58"/>
    </row>
    <row r="8" spans="1:9" ht="42" customHeight="1" x14ac:dyDescent="0.15">
      <c r="A8" s="129">
        <v>6</v>
      </c>
      <c r="B8" s="13" t="s">
        <v>48</v>
      </c>
      <c r="C8" s="26" t="s">
        <v>32</v>
      </c>
      <c r="D8" s="62"/>
      <c r="F8" s="12">
        <v>21</v>
      </c>
      <c r="G8" s="13" t="s">
        <v>49</v>
      </c>
      <c r="H8" s="26" t="s">
        <v>32</v>
      </c>
      <c r="I8" s="58"/>
    </row>
    <row r="9" spans="1:9" ht="42" customHeight="1" x14ac:dyDescent="0.15">
      <c r="A9" s="129">
        <v>7</v>
      </c>
      <c r="B9" s="13" t="s">
        <v>49</v>
      </c>
      <c r="C9" s="26"/>
      <c r="D9" s="108"/>
      <c r="F9" s="3">
        <v>22</v>
      </c>
      <c r="G9" s="4" t="s">
        <v>41</v>
      </c>
      <c r="H9" s="23"/>
      <c r="I9" s="59" t="s">
        <v>194</v>
      </c>
    </row>
    <row r="10" spans="1:9" ht="42" customHeight="1" x14ac:dyDescent="0.4">
      <c r="A10" s="128">
        <v>8</v>
      </c>
      <c r="B10" s="4" t="s">
        <v>41</v>
      </c>
      <c r="C10" s="23"/>
      <c r="D10" s="59" t="s">
        <v>194</v>
      </c>
      <c r="F10" s="12">
        <v>23</v>
      </c>
      <c r="G10" s="13" t="s">
        <v>43</v>
      </c>
      <c r="H10" s="26" t="s">
        <v>244</v>
      </c>
      <c r="I10" s="63"/>
    </row>
    <row r="11" spans="1:9" ht="42" customHeight="1" x14ac:dyDescent="0.4">
      <c r="A11" s="128">
        <v>9</v>
      </c>
      <c r="B11" s="4" t="s">
        <v>43</v>
      </c>
      <c r="C11" s="23"/>
      <c r="D11" s="59" t="s">
        <v>194</v>
      </c>
      <c r="F11" s="3">
        <v>24</v>
      </c>
      <c r="G11" s="4" t="s">
        <v>45</v>
      </c>
      <c r="H11" s="19" t="s">
        <v>16</v>
      </c>
      <c r="I11" s="59" t="s">
        <v>194</v>
      </c>
    </row>
    <row r="12" spans="1:9" ht="42" customHeight="1" x14ac:dyDescent="0.4">
      <c r="A12" s="128">
        <v>10</v>
      </c>
      <c r="B12" s="4" t="s">
        <v>45</v>
      </c>
      <c r="C12" s="23"/>
      <c r="D12" s="59" t="s">
        <v>194</v>
      </c>
      <c r="F12" s="3">
        <v>25</v>
      </c>
      <c r="G12" s="4" t="s">
        <v>46</v>
      </c>
      <c r="H12" s="23" t="s">
        <v>255</v>
      </c>
      <c r="I12" s="59" t="s">
        <v>196</v>
      </c>
    </row>
    <row r="13" spans="1:9" ht="42" customHeight="1" x14ac:dyDescent="0.4">
      <c r="A13" s="128">
        <v>11</v>
      </c>
      <c r="B13" s="4" t="s">
        <v>46</v>
      </c>
      <c r="C13" s="23"/>
      <c r="D13" s="59" t="s">
        <v>194</v>
      </c>
      <c r="F13" s="3">
        <v>26</v>
      </c>
      <c r="G13" s="4" t="s">
        <v>47</v>
      </c>
      <c r="H13" s="23" t="s">
        <v>256</v>
      </c>
      <c r="I13" s="59" t="s">
        <v>196</v>
      </c>
    </row>
    <row r="14" spans="1:9" ht="42" customHeight="1" x14ac:dyDescent="0.4">
      <c r="A14" s="128">
        <v>12</v>
      </c>
      <c r="B14" s="4" t="s">
        <v>47</v>
      </c>
      <c r="C14" s="23"/>
      <c r="D14" s="59" t="s">
        <v>194</v>
      </c>
      <c r="F14" s="12">
        <v>27</v>
      </c>
      <c r="G14" s="13" t="s">
        <v>48</v>
      </c>
      <c r="H14" s="26" t="s">
        <v>32</v>
      </c>
      <c r="I14" s="58"/>
    </row>
    <row r="15" spans="1:9" ht="42" customHeight="1" x14ac:dyDescent="0.15">
      <c r="A15" s="129">
        <v>13</v>
      </c>
      <c r="B15" s="13" t="s">
        <v>48</v>
      </c>
      <c r="C15" s="26"/>
      <c r="D15" s="62"/>
      <c r="F15" s="12">
        <v>28</v>
      </c>
      <c r="G15" s="13" t="s">
        <v>49</v>
      </c>
      <c r="H15" s="26" t="s">
        <v>263</v>
      </c>
      <c r="I15" s="58"/>
    </row>
    <row r="16" spans="1:9" ht="42" customHeight="1" x14ac:dyDescent="0.15">
      <c r="A16" s="129">
        <v>14</v>
      </c>
      <c r="B16" s="13" t="s">
        <v>49</v>
      </c>
      <c r="C16" s="26"/>
      <c r="D16" s="108"/>
      <c r="F16" s="3">
        <v>29</v>
      </c>
      <c r="G16" s="4" t="s">
        <v>41</v>
      </c>
      <c r="H16" s="23" t="s">
        <v>265</v>
      </c>
      <c r="I16" s="59" t="s">
        <v>194</v>
      </c>
    </row>
    <row r="17" spans="1:9" ht="42" customHeight="1" x14ac:dyDescent="0.4">
      <c r="A17" s="129">
        <v>15</v>
      </c>
      <c r="B17" s="13" t="s">
        <v>41</v>
      </c>
      <c r="C17" s="26" t="s">
        <v>252</v>
      </c>
      <c r="D17" s="61"/>
      <c r="E17" s="130"/>
      <c r="F17" s="3">
        <v>30</v>
      </c>
      <c r="G17" s="4" t="s">
        <v>44</v>
      </c>
      <c r="H17" s="23"/>
      <c r="I17" s="59" t="s">
        <v>194</v>
      </c>
    </row>
    <row r="18" spans="1:9" ht="39.950000000000003" customHeight="1" x14ac:dyDescent="0.4">
      <c r="A18" s="165" t="s">
        <v>215</v>
      </c>
      <c r="B18" s="166"/>
      <c r="C18" s="166"/>
      <c r="D18" s="167"/>
      <c r="E18" s="49"/>
      <c r="F18" s="38"/>
      <c r="G18" s="39"/>
      <c r="H18" s="23"/>
      <c r="I18" s="31"/>
    </row>
    <row r="19" spans="1:9" ht="69" customHeight="1" x14ac:dyDescent="0.4">
      <c r="A19" s="159" t="s">
        <v>130</v>
      </c>
      <c r="B19" s="160"/>
      <c r="C19" s="168" t="s">
        <v>233</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4">
    <mergeCell ref="A1:I1"/>
    <mergeCell ref="A18:D18"/>
    <mergeCell ref="A19:B19"/>
    <mergeCell ref="C19:I19"/>
  </mergeCells>
  <phoneticPr fontId="3"/>
  <conditionalFormatting sqref="D3">
    <cfRule type="expression" dxfId="10" priority="1">
      <formula>$C3=1</formula>
    </cfRule>
    <cfRule type="cellIs" dxfId="9" priority="2" operator="equal">
      <formula>0</formula>
    </cfRule>
    <cfRule type="expression" dxfId="8" priority="3">
      <formula>$I3=1</formula>
    </cfRule>
  </conditionalFormatting>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I33"/>
  <sheetViews>
    <sheetView topLeftCell="A6" workbookViewId="0">
      <selection sqref="A1:I19"/>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356</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36">
        <v>1</v>
      </c>
      <c r="B3" s="37" t="str">
        <f>'R7原案'!T4</f>
        <v>水</v>
      </c>
      <c r="C3" s="52" t="str">
        <f>IF('R7原案'!U4="","",'R7原案'!U4)</f>
        <v>全校集会(頭髪服装検査)
(40分×6校時+50分)</v>
      </c>
      <c r="D3" s="53"/>
      <c r="F3" s="38">
        <v>16</v>
      </c>
      <c r="G3" s="39" t="str">
        <f>'R7原案'!T19</f>
        <v>木</v>
      </c>
      <c r="H3" s="23" t="str">
        <f>IF('R7原案'!U19="","",'R7原案'!U19)</f>
        <v>中間考査③</v>
      </c>
      <c r="I3" s="31"/>
    </row>
    <row r="4" spans="1:9" ht="42" customHeight="1" x14ac:dyDescent="0.4">
      <c r="A4" s="38">
        <v>2</v>
      </c>
      <c r="B4" s="37" t="str">
        <f>'R7原案'!T5</f>
        <v>木</v>
      </c>
      <c r="C4" s="52" t="str">
        <f>IF('R7原案'!U5="","",'R7原案'!U5)</f>
        <v>　　　　　</v>
      </c>
      <c r="D4" s="55"/>
      <c r="F4" s="38">
        <v>17</v>
      </c>
      <c r="G4" s="39" t="str">
        <f>'R7原案'!T20</f>
        <v>金</v>
      </c>
      <c r="H4" s="25" t="str">
        <f>IF('R7原案'!U20="","",'R7原案'!U20)</f>
        <v>中間考査④
花植えプロジェクト
２年生インターンシップ壮行会
タイ国際交流</v>
      </c>
      <c r="I4" s="31"/>
    </row>
    <row r="5" spans="1:9" ht="42" customHeight="1" x14ac:dyDescent="0.4">
      <c r="A5" s="38">
        <v>3</v>
      </c>
      <c r="B5" s="37" t="str">
        <f>'R7原案'!T6</f>
        <v>金</v>
      </c>
      <c r="C5" s="52" t="str">
        <f>IF('R7原案'!U6="","",'R7原案'!U6)</f>
        <v>教育相談（AM）
第2回英検</v>
      </c>
      <c r="D5" s="31"/>
      <c r="F5" s="40">
        <v>18</v>
      </c>
      <c r="G5" s="41" t="str">
        <f>'R7原案'!T21</f>
        <v>土</v>
      </c>
      <c r="H5" s="26" t="str">
        <f>IF('R7原案'!U21="","",'R7原案'!U21)</f>
        <v/>
      </c>
      <c r="I5" s="78"/>
    </row>
    <row r="6" spans="1:9" ht="42" customHeight="1" x14ac:dyDescent="0.4">
      <c r="A6" s="40">
        <v>4</v>
      </c>
      <c r="B6" s="74" t="str">
        <f>'R7原案'!T7</f>
        <v>土</v>
      </c>
      <c r="C6" s="112" t="str">
        <f>IF('R7原案'!U7="","",'R7原案'!U7)</f>
        <v/>
      </c>
      <c r="D6" s="78"/>
      <c r="F6" s="40">
        <v>19</v>
      </c>
      <c r="G6" s="41" t="str">
        <f>'R7原案'!T22</f>
        <v>日</v>
      </c>
      <c r="H6" s="26" t="str">
        <f>IF('R7原案'!U22="","",'R7原案'!U22)</f>
        <v/>
      </c>
      <c r="I6" s="78"/>
    </row>
    <row r="7" spans="1:9" ht="42" customHeight="1" x14ac:dyDescent="0.4">
      <c r="A7" s="40">
        <v>5</v>
      </c>
      <c r="B7" s="74" t="str">
        <f>'R7原案'!T8</f>
        <v>日</v>
      </c>
      <c r="C7" s="112" t="str">
        <f>IF('R7原案'!U8="","",'R7原案'!U8)</f>
        <v/>
      </c>
      <c r="D7" s="93"/>
      <c r="F7" s="38">
        <v>20</v>
      </c>
      <c r="G7" s="39" t="str">
        <f>'R7原案'!T23</f>
        <v>月</v>
      </c>
      <c r="H7" s="23" t="str">
        <f>IF('R7原案'!U23="","",'R7原案'!U23)</f>
        <v>　　　　　
2年インターンシップ（～24日）</v>
      </c>
      <c r="I7" s="47"/>
    </row>
    <row r="8" spans="1:9" ht="42" customHeight="1" x14ac:dyDescent="0.15">
      <c r="A8" s="38">
        <v>6</v>
      </c>
      <c r="B8" s="37" t="str">
        <f>'R7原案'!T9</f>
        <v>月</v>
      </c>
      <c r="C8" s="52" t="str">
        <f>IF('R7原案'!U9="","",'R7原案'!U9)</f>
        <v>インターンシップ事前訪問
（～16日）</v>
      </c>
      <c r="D8" s="45"/>
      <c r="F8" s="38">
        <v>21</v>
      </c>
      <c r="G8" s="39" t="str">
        <f>'R7原案'!T24</f>
        <v>火</v>
      </c>
      <c r="H8" s="23" t="str">
        <f>IF('R7原案'!U24="","",'R7原案'!U24)</f>
        <v>第８回校務運営委員会　
2年インターンシップ</v>
      </c>
      <c r="I8" s="47"/>
    </row>
    <row r="9" spans="1:9" ht="42" customHeight="1" x14ac:dyDescent="0.15">
      <c r="A9" s="38">
        <v>7</v>
      </c>
      <c r="B9" s="37" t="str">
        <f>'R7原案'!T10</f>
        <v>火</v>
      </c>
      <c r="C9" s="52" t="str">
        <f>IF('R7原案'!U10="","",'R7原案'!U10)</f>
        <v/>
      </c>
      <c r="D9" s="46"/>
      <c r="F9" s="38">
        <v>22</v>
      </c>
      <c r="G9" s="39" t="str">
        <f>'R7原案'!T25</f>
        <v>水</v>
      </c>
      <c r="H9" s="23" t="str">
        <f>IF('R7原案'!U25="","",'R7原案'!U25)</f>
        <v xml:space="preserve">2年インターンシップ
</v>
      </c>
      <c r="I9" s="48"/>
    </row>
    <row r="10" spans="1:9" ht="42" customHeight="1" x14ac:dyDescent="0.4">
      <c r="A10" s="38">
        <v>8</v>
      </c>
      <c r="B10" s="37" t="str">
        <f>'R7原案'!T11</f>
        <v>水</v>
      </c>
      <c r="C10" s="52" t="str">
        <f>IF('R7原案'!U11="","",'R7原案'!U11)</f>
        <v/>
      </c>
      <c r="D10" s="31"/>
      <c r="F10" s="38">
        <v>23</v>
      </c>
      <c r="G10" s="39" t="str">
        <f>'R7原案'!T26</f>
        <v>木</v>
      </c>
      <c r="H10" s="23" t="str">
        <f>IF('R7原案'!U26="","",'R7原案'!U26)</f>
        <v>第８回職員会議
2年インターンシップ</v>
      </c>
      <c r="I10" s="48"/>
    </row>
    <row r="11" spans="1:9" ht="42" customHeight="1" x14ac:dyDescent="0.4">
      <c r="A11" s="38">
        <v>9</v>
      </c>
      <c r="B11" s="37" t="str">
        <f>'R7原案'!T12</f>
        <v>木</v>
      </c>
      <c r="C11" s="52" t="str">
        <f>IF('R7原案'!U12="","",'R7原案'!U12)</f>
        <v/>
      </c>
      <c r="D11" s="31"/>
      <c r="F11" s="38">
        <v>24</v>
      </c>
      <c r="G11" s="39" t="str">
        <f>'R7原案'!T27</f>
        <v>金</v>
      </c>
      <c r="H11" s="23" t="str">
        <f>IF('R7原案'!U27="","",'R7原案'!U27)</f>
        <v>2年インターンシップ</v>
      </c>
      <c r="I11" s="48"/>
    </row>
    <row r="12" spans="1:9" ht="42" customHeight="1" x14ac:dyDescent="0.4">
      <c r="A12" s="38">
        <v>10</v>
      </c>
      <c r="B12" s="37" t="str">
        <f>'R7原案'!T13</f>
        <v>金</v>
      </c>
      <c r="C12" s="52" t="str">
        <f>IF('R7原案'!U13="","",'R7原案'!U13)</f>
        <v>午前中授業45分×4限
修学旅行事前学習（放課後）
修学旅行保護者会</v>
      </c>
      <c r="D12" s="31"/>
      <c r="F12" s="40">
        <v>25</v>
      </c>
      <c r="G12" s="41" t="str">
        <f>'R7原案'!T28</f>
        <v>土</v>
      </c>
      <c r="H12" s="26" t="str">
        <f>IF('R7原案'!U28="","",'R7原案'!U28)</f>
        <v/>
      </c>
      <c r="I12" s="78"/>
    </row>
    <row r="13" spans="1:9" ht="42" customHeight="1" x14ac:dyDescent="0.4">
      <c r="A13" s="40">
        <v>11</v>
      </c>
      <c r="B13" s="74" t="str">
        <f>'R7原案'!T14</f>
        <v>土</v>
      </c>
      <c r="C13" s="112" t="str">
        <f>IF('R7原案'!U14="","",'R7原案'!U14)</f>
        <v/>
      </c>
      <c r="D13" s="78"/>
      <c r="F13" s="40">
        <v>26</v>
      </c>
      <c r="G13" s="41" t="str">
        <f>'R7原案'!T29</f>
        <v>日</v>
      </c>
      <c r="H13" s="26" t="str">
        <f>IF('R7原案'!U29="","",'R7原案'!U29)</f>
        <v xml:space="preserve">
</v>
      </c>
      <c r="I13" s="78"/>
    </row>
    <row r="14" spans="1:9" ht="42" customHeight="1" x14ac:dyDescent="0.4">
      <c r="A14" s="40">
        <v>12</v>
      </c>
      <c r="B14" s="74" t="str">
        <f>'R7原案'!T15</f>
        <v>日</v>
      </c>
      <c r="C14" s="112" t="str">
        <f>IF('R7原案'!U15="","",'R7原案'!U15)</f>
        <v/>
      </c>
      <c r="D14" s="78"/>
      <c r="F14" s="38">
        <v>27</v>
      </c>
      <c r="G14" s="39" t="str">
        <f>'R7原案'!T30</f>
        <v>月</v>
      </c>
      <c r="H14" s="23" t="str">
        <f>IF('R7原案'!U30="","",'R7原案'!U30)</f>
        <v>創立記念日</v>
      </c>
      <c r="I14" s="47"/>
    </row>
    <row r="15" spans="1:9" ht="42" customHeight="1" x14ac:dyDescent="0.15">
      <c r="A15" s="40">
        <v>13</v>
      </c>
      <c r="B15" s="74" t="str">
        <f>'R7原案'!T16</f>
        <v>月</v>
      </c>
      <c r="C15" s="112" t="str">
        <f>IF('R7原案'!U16="","",'R7原案'!U16)</f>
        <v>スポーツの日</v>
      </c>
      <c r="D15" s="32"/>
      <c r="F15" s="38">
        <v>28</v>
      </c>
      <c r="G15" s="39" t="str">
        <f>'R7原案'!T31</f>
        <v>火</v>
      </c>
      <c r="H15" s="23" t="str">
        <f>IF('R7原案'!U31="","",'R7原案'!U31)</f>
        <v/>
      </c>
      <c r="I15" s="47"/>
    </row>
    <row r="16" spans="1:9" ht="42" customHeight="1" x14ac:dyDescent="0.15">
      <c r="A16" s="38">
        <v>14</v>
      </c>
      <c r="B16" s="37" t="str">
        <f>'R7原案'!T17</f>
        <v>火</v>
      </c>
      <c r="C16" s="52" t="str">
        <f>IF('R7原案'!U17="","",'R7原案'!U17)</f>
        <v>中間考査①</v>
      </c>
      <c r="D16" s="46"/>
      <c r="F16" s="38">
        <v>29</v>
      </c>
      <c r="G16" s="39" t="str">
        <f>'R7原案'!T32</f>
        <v>水</v>
      </c>
      <c r="H16" s="23" t="str">
        <f>IF('R7原案'!U32="","",'R7原案'!U32)</f>
        <v/>
      </c>
      <c r="I16" s="47"/>
    </row>
    <row r="17" spans="1:9" ht="42" customHeight="1" x14ac:dyDescent="0.4">
      <c r="A17" s="42">
        <v>15</v>
      </c>
      <c r="B17" s="37" t="str">
        <f>'R7原案'!T18</f>
        <v>水</v>
      </c>
      <c r="C17" s="52" t="str">
        <f>IF('R7原案'!U18="","",'R7原案'!U18)</f>
        <v>中間考査②</v>
      </c>
      <c r="D17" s="35"/>
      <c r="F17" s="42">
        <v>30</v>
      </c>
      <c r="G17" s="39" t="str">
        <f>'R7原案'!T33</f>
        <v>木</v>
      </c>
      <c r="H17" s="23" t="str">
        <f>IF('R7原案'!U33="","",'R7原案'!U33)</f>
        <v/>
      </c>
      <c r="I17" s="35"/>
    </row>
    <row r="18" spans="1:9" ht="39.950000000000003" customHeight="1" x14ac:dyDescent="0.4">
      <c r="A18" s="165" t="s">
        <v>215</v>
      </c>
      <c r="B18" s="166"/>
      <c r="C18" s="166"/>
      <c r="D18" s="167"/>
      <c r="E18" s="49"/>
      <c r="F18" s="38">
        <v>31</v>
      </c>
      <c r="G18" s="39" t="str">
        <f>'R7原案'!T34</f>
        <v>金</v>
      </c>
      <c r="H18" s="23" t="str">
        <f>IF('R7原案'!U34="","",'R7原案'!U34)</f>
        <v>教育相談（PM）</v>
      </c>
      <c r="I18" s="31"/>
    </row>
    <row r="19" spans="1:9" ht="69" customHeight="1" x14ac:dyDescent="0.4">
      <c r="A19" s="159" t="s">
        <v>130</v>
      </c>
      <c r="B19" s="160"/>
      <c r="C19" s="168" t="s">
        <v>138</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C2:D2"/>
    <mergeCell ref="A1:I1"/>
    <mergeCell ref="H2:I2"/>
    <mergeCell ref="A18:D18"/>
    <mergeCell ref="A19:B19"/>
    <mergeCell ref="C19:I19"/>
  </mergeCells>
  <phoneticPr fontId="3"/>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CB3D-F73A-4AE2-B112-68CD90C7DDA7}">
  <sheetPr>
    <pageSetUpPr fitToPage="1"/>
  </sheetPr>
  <dimension ref="A1:I33"/>
  <sheetViews>
    <sheetView topLeftCell="A10" zoomScale="85" zoomScaleNormal="85" workbookViewId="0">
      <selection activeCell="D12" sqref="D12"/>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356</v>
      </c>
      <c r="B1" s="163"/>
      <c r="C1" s="163"/>
      <c r="D1" s="163"/>
      <c r="E1" s="163"/>
      <c r="F1" s="163"/>
      <c r="G1" s="163"/>
      <c r="H1" s="163"/>
      <c r="I1" s="164"/>
    </row>
    <row r="2" spans="1:9" ht="30" customHeight="1" x14ac:dyDescent="0.4">
      <c r="A2" s="51" t="s">
        <v>128</v>
      </c>
      <c r="B2" s="51" t="s">
        <v>129</v>
      </c>
      <c r="C2" s="105" t="s">
        <v>133</v>
      </c>
      <c r="D2" s="106" t="s">
        <v>349</v>
      </c>
      <c r="F2" s="51" t="s">
        <v>128</v>
      </c>
      <c r="G2" s="51" t="s">
        <v>129</v>
      </c>
      <c r="H2" s="105" t="s">
        <v>133</v>
      </c>
      <c r="I2" s="106" t="s">
        <v>349</v>
      </c>
    </row>
    <row r="3" spans="1:9" ht="42" customHeight="1" x14ac:dyDescent="0.4">
      <c r="A3" s="36">
        <v>1</v>
      </c>
      <c r="B3" s="37" t="str">
        <f>'R7原案'!T4</f>
        <v>水</v>
      </c>
      <c r="C3" s="58" t="s">
        <v>12</v>
      </c>
      <c r="D3" s="55" t="s">
        <v>194</v>
      </c>
      <c r="F3" s="38">
        <v>16</v>
      </c>
      <c r="G3" s="39" t="str">
        <f>'R7原案'!T19</f>
        <v>木</v>
      </c>
      <c r="H3" s="58" t="s">
        <v>247</v>
      </c>
      <c r="I3" s="131" t="s">
        <v>225</v>
      </c>
    </row>
    <row r="4" spans="1:9" ht="42" customHeight="1" x14ac:dyDescent="0.4">
      <c r="A4" s="38">
        <v>2</v>
      </c>
      <c r="B4" s="37" t="str">
        <f>'R7原案'!T5</f>
        <v>木</v>
      </c>
      <c r="C4" s="58" t="s">
        <v>276</v>
      </c>
      <c r="D4" s="55" t="s">
        <v>194</v>
      </c>
      <c r="F4" s="38">
        <v>17</v>
      </c>
      <c r="G4" s="39" t="str">
        <f>'R7原案'!T20</f>
        <v>金</v>
      </c>
      <c r="H4" s="132" t="s">
        <v>433</v>
      </c>
      <c r="I4" s="131" t="s">
        <v>225</v>
      </c>
    </row>
    <row r="5" spans="1:9" ht="42" customHeight="1" x14ac:dyDescent="0.4">
      <c r="A5" s="38">
        <v>3</v>
      </c>
      <c r="B5" s="37" t="str">
        <f>'R7原案'!T6</f>
        <v>金</v>
      </c>
      <c r="C5" s="58" t="s">
        <v>326</v>
      </c>
      <c r="D5" s="55" t="s">
        <v>194</v>
      </c>
      <c r="F5" s="40">
        <v>18</v>
      </c>
      <c r="G5" s="41" t="str">
        <f>'R7原案'!T21</f>
        <v>土</v>
      </c>
      <c r="H5" s="133"/>
      <c r="I5" s="78"/>
    </row>
    <row r="6" spans="1:9" ht="42" customHeight="1" x14ac:dyDescent="0.4">
      <c r="A6" s="40">
        <v>4</v>
      </c>
      <c r="B6" s="74" t="str">
        <f>'R7原案'!T7</f>
        <v>土</v>
      </c>
      <c r="C6" s="60"/>
      <c r="D6" s="78"/>
      <c r="F6" s="40">
        <v>19</v>
      </c>
      <c r="G6" s="41" t="str">
        <f>'R7原案'!T22</f>
        <v>日</v>
      </c>
      <c r="H6" s="60"/>
      <c r="I6" s="78"/>
    </row>
    <row r="7" spans="1:9" ht="42" customHeight="1" x14ac:dyDescent="0.4">
      <c r="A7" s="40">
        <v>5</v>
      </c>
      <c r="B7" s="74" t="str">
        <f>'R7原案'!T8</f>
        <v>日</v>
      </c>
      <c r="C7" s="60"/>
      <c r="D7" s="93"/>
      <c r="F7" s="38">
        <v>20</v>
      </c>
      <c r="G7" s="39" t="str">
        <f>'R7原案'!T23</f>
        <v>月</v>
      </c>
      <c r="H7" s="58" t="s">
        <v>395</v>
      </c>
      <c r="I7" s="55" t="s">
        <v>194</v>
      </c>
    </row>
    <row r="8" spans="1:9" ht="42" customHeight="1" x14ac:dyDescent="0.4">
      <c r="A8" s="38">
        <v>6</v>
      </c>
      <c r="B8" s="37" t="str">
        <f>'R7原案'!T9</f>
        <v>月</v>
      </c>
      <c r="C8" s="58" t="s">
        <v>434</v>
      </c>
      <c r="D8" s="55" t="s">
        <v>194</v>
      </c>
      <c r="F8" s="38">
        <v>21</v>
      </c>
      <c r="G8" s="39" t="str">
        <f>'R7原案'!T24</f>
        <v>火</v>
      </c>
      <c r="H8" s="58" t="s">
        <v>340</v>
      </c>
      <c r="I8" s="55" t="s">
        <v>194</v>
      </c>
    </row>
    <row r="9" spans="1:9" ht="42" customHeight="1" x14ac:dyDescent="0.4">
      <c r="A9" s="38">
        <v>7</v>
      </c>
      <c r="B9" s="37" t="str">
        <f>'R7原案'!T10</f>
        <v>火</v>
      </c>
      <c r="C9" s="58"/>
      <c r="D9" s="55" t="s">
        <v>194</v>
      </c>
      <c r="F9" s="38">
        <v>22</v>
      </c>
      <c r="G9" s="39" t="str">
        <f>'R7原案'!T25</f>
        <v>水</v>
      </c>
      <c r="H9" s="58" t="s">
        <v>278</v>
      </c>
      <c r="I9" s="55" t="s">
        <v>194</v>
      </c>
    </row>
    <row r="10" spans="1:9" ht="42" customHeight="1" x14ac:dyDescent="0.4">
      <c r="A10" s="38">
        <v>8</v>
      </c>
      <c r="B10" s="37" t="str">
        <f>'R7原案'!T11</f>
        <v>水</v>
      </c>
      <c r="C10" s="58"/>
      <c r="D10" s="55" t="s">
        <v>194</v>
      </c>
      <c r="F10" s="38">
        <v>23</v>
      </c>
      <c r="G10" s="39" t="str">
        <f>'R7原案'!T26</f>
        <v>木</v>
      </c>
      <c r="H10" s="58" t="s">
        <v>341</v>
      </c>
      <c r="I10" s="55" t="s">
        <v>194</v>
      </c>
    </row>
    <row r="11" spans="1:9" ht="42" customHeight="1" x14ac:dyDescent="0.4">
      <c r="A11" s="38">
        <v>9</v>
      </c>
      <c r="B11" s="37" t="str">
        <f>'R7原案'!T12</f>
        <v>木</v>
      </c>
      <c r="C11" s="58"/>
      <c r="D11" s="55" t="s">
        <v>194</v>
      </c>
      <c r="F11" s="38">
        <v>24</v>
      </c>
      <c r="G11" s="39" t="str">
        <f>'R7原案'!T27</f>
        <v>金</v>
      </c>
      <c r="H11" s="58" t="s">
        <v>93</v>
      </c>
      <c r="I11" s="55" t="s">
        <v>194</v>
      </c>
    </row>
    <row r="12" spans="1:9" ht="42" customHeight="1" x14ac:dyDescent="0.4">
      <c r="A12" s="38">
        <v>10</v>
      </c>
      <c r="B12" s="37" t="str">
        <f>'R7原案'!T13</f>
        <v>金</v>
      </c>
      <c r="C12" s="58" t="s">
        <v>432</v>
      </c>
      <c r="D12" s="55" t="s">
        <v>196</v>
      </c>
      <c r="F12" s="40">
        <v>25</v>
      </c>
      <c r="G12" s="41" t="str">
        <f>'R7原案'!T28</f>
        <v>土</v>
      </c>
      <c r="H12" s="60"/>
      <c r="I12" s="78"/>
    </row>
    <row r="13" spans="1:9" ht="42" customHeight="1" x14ac:dyDescent="0.4">
      <c r="A13" s="40">
        <v>11</v>
      </c>
      <c r="B13" s="74" t="str">
        <f>'R7原案'!T14</f>
        <v>土</v>
      </c>
      <c r="C13" s="60"/>
      <c r="D13" s="78"/>
      <c r="F13" s="40">
        <v>26</v>
      </c>
      <c r="G13" s="41" t="str">
        <f>'R7原案'!T29</f>
        <v>日</v>
      </c>
      <c r="H13" s="60" t="s">
        <v>32</v>
      </c>
      <c r="I13" s="78"/>
    </row>
    <row r="14" spans="1:9" ht="42" customHeight="1" x14ac:dyDescent="0.4">
      <c r="A14" s="40">
        <v>12</v>
      </c>
      <c r="B14" s="74" t="str">
        <f>'R7原案'!T15</f>
        <v>日</v>
      </c>
      <c r="C14" s="60"/>
      <c r="D14" s="78"/>
      <c r="F14" s="38">
        <v>27</v>
      </c>
      <c r="G14" s="39" t="str">
        <f>'R7原案'!T30</f>
        <v>月</v>
      </c>
      <c r="H14" s="58" t="s">
        <v>304</v>
      </c>
      <c r="I14" s="55" t="s">
        <v>435</v>
      </c>
    </row>
    <row r="15" spans="1:9" ht="42" customHeight="1" x14ac:dyDescent="0.15">
      <c r="A15" s="40">
        <v>13</v>
      </c>
      <c r="B15" s="74" t="str">
        <f>'R7原案'!T16</f>
        <v>月</v>
      </c>
      <c r="C15" s="60" t="s">
        <v>257</v>
      </c>
      <c r="D15" s="32"/>
      <c r="F15" s="38">
        <v>28</v>
      </c>
      <c r="G15" s="39" t="str">
        <f>'R7原案'!T31</f>
        <v>火</v>
      </c>
      <c r="H15" s="134"/>
      <c r="I15" s="55" t="s">
        <v>194</v>
      </c>
    </row>
    <row r="16" spans="1:9" ht="42" customHeight="1" x14ac:dyDescent="0.4">
      <c r="A16" s="38">
        <v>14</v>
      </c>
      <c r="B16" s="37" t="str">
        <f>'R7原案'!T17</f>
        <v>火</v>
      </c>
      <c r="C16" s="58" t="s">
        <v>33</v>
      </c>
      <c r="D16" s="131" t="s">
        <v>225</v>
      </c>
      <c r="F16" s="38">
        <v>29</v>
      </c>
      <c r="G16" s="39" t="str">
        <f>'R7原案'!T32</f>
        <v>水</v>
      </c>
      <c r="H16" s="58"/>
      <c r="I16" s="55" t="s">
        <v>194</v>
      </c>
    </row>
    <row r="17" spans="1:9" ht="42" customHeight="1" x14ac:dyDescent="0.4">
      <c r="A17" s="42">
        <v>15</v>
      </c>
      <c r="B17" s="37" t="str">
        <f>'R7原案'!T18</f>
        <v>水</v>
      </c>
      <c r="C17" s="58" t="s">
        <v>65</v>
      </c>
      <c r="D17" s="131" t="s">
        <v>225</v>
      </c>
      <c r="F17" s="42">
        <v>30</v>
      </c>
      <c r="G17" s="39" t="str">
        <f>'R7原案'!T33</f>
        <v>木</v>
      </c>
      <c r="H17" s="58"/>
      <c r="I17" s="55" t="s">
        <v>194</v>
      </c>
    </row>
    <row r="18" spans="1:9" ht="39.950000000000003" customHeight="1" x14ac:dyDescent="0.4">
      <c r="A18" s="165"/>
      <c r="B18" s="181"/>
      <c r="C18" s="181"/>
      <c r="D18" s="182"/>
      <c r="E18" s="49"/>
      <c r="F18" s="38">
        <v>31</v>
      </c>
      <c r="G18" s="39" t="s">
        <v>46</v>
      </c>
      <c r="H18" s="58" t="s">
        <v>319</v>
      </c>
      <c r="I18" s="55" t="s">
        <v>194</v>
      </c>
    </row>
    <row r="19" spans="1:9" ht="69" customHeight="1" x14ac:dyDescent="0.4">
      <c r="A19" s="159" t="s">
        <v>130</v>
      </c>
      <c r="B19" s="160"/>
      <c r="C19" s="168" t="s">
        <v>138</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4">
    <mergeCell ref="A1:I1"/>
    <mergeCell ref="A18:D18"/>
    <mergeCell ref="A19:B19"/>
    <mergeCell ref="C19:I19"/>
  </mergeCells>
  <phoneticPr fontId="3"/>
  <conditionalFormatting sqref="D16:D17">
    <cfRule type="cellIs" dxfId="7" priority="5" operator="equal">
      <formula>0</formula>
    </cfRule>
    <cfRule type="expression" dxfId="6" priority="6">
      <formula>$C16=1</formula>
    </cfRule>
  </conditionalFormatting>
  <conditionalFormatting sqref="I3:I4">
    <cfRule type="cellIs" dxfId="5" priority="1" operator="equal">
      <formula>0</formula>
    </cfRule>
    <cfRule type="expression" dxfId="4" priority="2">
      <formula>$C3=1</formula>
    </cfRule>
  </conditionalFormatting>
  <pageMargins left="0.7" right="0.7" top="0.75" bottom="0.75" header="0.3" footer="0.3"/>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1"/>
  <sheetViews>
    <sheetView workbookViewId="0">
      <selection sqref="A1:I17"/>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357</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73">
        <v>1</v>
      </c>
      <c r="B3" s="74" t="str">
        <f>'R7原案'!W4</f>
        <v>土</v>
      </c>
      <c r="C3" s="112" t="str">
        <f>IF('R7原案'!X4="","",'R7原案'!X4)</f>
        <v/>
      </c>
      <c r="D3" s="75"/>
      <c r="F3" s="40">
        <v>16</v>
      </c>
      <c r="G3" s="41" t="str">
        <f>'R7原案'!W19</f>
        <v>日</v>
      </c>
      <c r="H3" s="26" t="str">
        <f>IF('R7原案'!X19="","",'R7原案'!X19)</f>
        <v/>
      </c>
      <c r="I3" s="78"/>
    </row>
    <row r="4" spans="1:9" ht="42" customHeight="1" x14ac:dyDescent="0.4">
      <c r="A4" s="40">
        <v>2</v>
      </c>
      <c r="B4" s="74" t="str">
        <f>'R7原案'!W5</f>
        <v>日</v>
      </c>
      <c r="C4" s="112" t="str">
        <f>IF('R7原案'!X5="","",'R7原案'!X5)</f>
        <v/>
      </c>
      <c r="D4" s="77"/>
      <c r="F4" s="38">
        <v>17</v>
      </c>
      <c r="G4" s="39" t="str">
        <f>'R7原案'!W20</f>
        <v>月</v>
      </c>
      <c r="H4" s="23" t="str">
        <f>IF('R7原案'!X20="","",'R7原案'!X20)</f>
        <v/>
      </c>
      <c r="I4" s="31" t="s">
        <v>194</v>
      </c>
    </row>
    <row r="5" spans="1:9" ht="42" customHeight="1" x14ac:dyDescent="0.4">
      <c r="A5" s="40">
        <v>3</v>
      </c>
      <c r="B5" s="74" t="str">
        <f>'R7原案'!W6</f>
        <v>月</v>
      </c>
      <c r="C5" s="112" t="str">
        <f>IF('R7原案'!X6="","",'R7原案'!X6)</f>
        <v>文化の日</v>
      </c>
      <c r="D5" s="78"/>
      <c r="F5" s="38">
        <v>18</v>
      </c>
      <c r="G5" s="39" t="str">
        <f>'R7原案'!W21</f>
        <v>火</v>
      </c>
      <c r="H5" s="23"/>
      <c r="I5" s="31" t="s">
        <v>194</v>
      </c>
    </row>
    <row r="6" spans="1:9" ht="42" customHeight="1" x14ac:dyDescent="0.4">
      <c r="A6" s="38">
        <v>4</v>
      </c>
      <c r="B6" s="37" t="str">
        <f>'R7原案'!W7</f>
        <v>火</v>
      </c>
      <c r="C6" s="52"/>
      <c r="D6" s="31" t="s">
        <v>194</v>
      </c>
      <c r="F6" s="38">
        <v>19</v>
      </c>
      <c r="G6" s="39" t="str">
        <f>'R7原案'!W22</f>
        <v>水</v>
      </c>
      <c r="H6" s="23"/>
      <c r="I6" s="31" t="s">
        <v>194</v>
      </c>
    </row>
    <row r="7" spans="1:9" ht="42" customHeight="1" x14ac:dyDescent="0.4">
      <c r="A7" s="38">
        <v>5</v>
      </c>
      <c r="B7" s="37" t="str">
        <f>'R7原案'!W8</f>
        <v>水</v>
      </c>
      <c r="C7" s="52" t="str">
        <f>IF('R7原案'!X8="","",'R7原案'!X8)</f>
        <v/>
      </c>
      <c r="D7" s="31" t="s">
        <v>194</v>
      </c>
      <c r="F7" s="38">
        <v>20</v>
      </c>
      <c r="G7" s="39" t="str">
        <f>'R7原案'!W23</f>
        <v>木</v>
      </c>
      <c r="H7" s="23" t="str">
        <f>IF('R7原案'!X23="","",'R7原案'!X23)</f>
        <v/>
      </c>
      <c r="I7" s="31" t="s">
        <v>194</v>
      </c>
    </row>
    <row r="8" spans="1:9" ht="42" customHeight="1" x14ac:dyDescent="0.4">
      <c r="A8" s="38">
        <v>6</v>
      </c>
      <c r="B8" s="37" t="str">
        <f>'R7原案'!W9</f>
        <v>木</v>
      </c>
      <c r="C8" s="52" t="str">
        <f>IF('R7原案'!X9="","",'R7原案'!X9)</f>
        <v/>
      </c>
      <c r="D8" s="31" t="s">
        <v>194</v>
      </c>
      <c r="F8" s="38">
        <v>21</v>
      </c>
      <c r="G8" s="39" t="str">
        <f>'R7原案'!W24</f>
        <v>金</v>
      </c>
      <c r="H8" s="23"/>
      <c r="I8" s="31" t="s">
        <v>194</v>
      </c>
    </row>
    <row r="9" spans="1:9" ht="42" customHeight="1" x14ac:dyDescent="0.4">
      <c r="A9" s="38">
        <v>7</v>
      </c>
      <c r="B9" s="37" t="str">
        <f>'R7原案'!W10</f>
        <v>金</v>
      </c>
      <c r="C9" s="52"/>
      <c r="D9" s="31" t="s">
        <v>194</v>
      </c>
      <c r="F9" s="40">
        <v>22</v>
      </c>
      <c r="G9" s="41" t="str">
        <f>'R7原案'!W25</f>
        <v>土</v>
      </c>
      <c r="H9" s="26" t="str">
        <f>IF('R7原案'!X25="","",'R7原案'!X25)</f>
        <v/>
      </c>
      <c r="I9" s="82"/>
    </row>
    <row r="10" spans="1:9" ht="42" customHeight="1" x14ac:dyDescent="0.4">
      <c r="A10" s="40">
        <v>8</v>
      </c>
      <c r="B10" s="74" t="str">
        <f>'R7原案'!W11</f>
        <v>土</v>
      </c>
      <c r="C10" s="112" t="str">
        <f>IF('R7原案'!X11="","",'R7原案'!X11)</f>
        <v/>
      </c>
      <c r="D10" s="78"/>
      <c r="F10" s="40">
        <v>23</v>
      </c>
      <c r="G10" s="41" t="str">
        <f>'R7原案'!W26</f>
        <v>日</v>
      </c>
      <c r="H10" s="26" t="str">
        <f>IF('R7原案'!X26="","",'R7原案'!X26)</f>
        <v>勤労感謝の日
ビジネス文書実務検定</v>
      </c>
      <c r="I10" s="135" t="s">
        <v>438</v>
      </c>
    </row>
    <row r="11" spans="1:9" ht="42" customHeight="1" x14ac:dyDescent="0.4">
      <c r="A11" s="40">
        <v>9</v>
      </c>
      <c r="B11" s="74" t="str">
        <f>'R7原案'!W12</f>
        <v>日</v>
      </c>
      <c r="C11" s="112" t="str">
        <f>IF('R7原案'!X12="","",'R7原案'!X12)</f>
        <v>ビジネス計算実務検定</v>
      </c>
      <c r="D11" s="78" t="s">
        <v>437</v>
      </c>
      <c r="F11" s="40">
        <v>24</v>
      </c>
      <c r="G11" s="41" t="str">
        <f>'R7原案'!W27</f>
        <v>月</v>
      </c>
      <c r="H11" s="26" t="str">
        <f>IF('R7原案'!X27="","",'R7原案'!X27)</f>
        <v>振替休日</v>
      </c>
      <c r="I11" s="82"/>
    </row>
    <row r="12" spans="1:9" ht="42" customHeight="1" x14ac:dyDescent="0.4">
      <c r="A12" s="38">
        <v>10</v>
      </c>
      <c r="B12" s="37" t="str">
        <f>'R7原案'!W13</f>
        <v>月</v>
      </c>
      <c r="C12" s="52" t="str">
        <f>IF('R7原案'!X13="","",'R7原案'!X13)</f>
        <v/>
      </c>
      <c r="D12" s="31" t="s">
        <v>194</v>
      </c>
      <c r="F12" s="38">
        <v>25</v>
      </c>
      <c r="G12" s="39" t="str">
        <f>'R7原案'!W28</f>
        <v>火</v>
      </c>
      <c r="H12" s="23" t="str">
        <f>IF('R7原案'!X28="","",'R7原案'!X28)</f>
        <v/>
      </c>
      <c r="I12" s="31" t="s">
        <v>194</v>
      </c>
    </row>
    <row r="13" spans="1:9" ht="42" customHeight="1" x14ac:dyDescent="0.4">
      <c r="A13" s="38">
        <v>11</v>
      </c>
      <c r="B13" s="37" t="str">
        <f>'R7原案'!W14</f>
        <v>火</v>
      </c>
      <c r="C13" s="52" t="str">
        <f>IF('R7原案'!X14="","",'R7原案'!X14)</f>
        <v/>
      </c>
      <c r="D13" s="31" t="s">
        <v>194</v>
      </c>
      <c r="F13" s="38">
        <v>26</v>
      </c>
      <c r="G13" s="39" t="str">
        <f>'R7原案'!W29</f>
        <v>水</v>
      </c>
      <c r="H13" s="23" t="str">
        <f>IF('R7原案'!X29="","",'R7原案'!X29)</f>
        <v/>
      </c>
      <c r="I13" s="31" t="s">
        <v>194</v>
      </c>
    </row>
    <row r="14" spans="1:9" ht="42" customHeight="1" x14ac:dyDescent="0.4">
      <c r="A14" s="38">
        <v>12</v>
      </c>
      <c r="B14" s="37" t="str">
        <f>'R7原案'!W15</f>
        <v>水</v>
      </c>
      <c r="C14" s="52"/>
      <c r="D14" s="31" t="s">
        <v>194</v>
      </c>
      <c r="F14" s="38">
        <v>27</v>
      </c>
      <c r="G14" s="39" t="str">
        <f>'R7原案'!W30</f>
        <v>木</v>
      </c>
      <c r="H14" s="23" t="str">
        <f>IF('R7原案'!X30="","",'R7原案'!X30)</f>
        <v/>
      </c>
      <c r="I14" s="31" t="s">
        <v>194</v>
      </c>
    </row>
    <row r="15" spans="1:9" ht="42" customHeight="1" x14ac:dyDescent="0.4">
      <c r="A15" s="38">
        <v>13</v>
      </c>
      <c r="B15" s="37" t="str">
        <f>'R7原案'!W16</f>
        <v>木</v>
      </c>
      <c r="C15" s="52" t="str">
        <f>IF('R7原案'!X16="","",'R7原案'!X16)</f>
        <v/>
      </c>
      <c r="D15" s="31" t="s">
        <v>194</v>
      </c>
      <c r="F15" s="38">
        <v>28</v>
      </c>
      <c r="G15" s="39" t="str">
        <f>'R7原案'!W31</f>
        <v>金</v>
      </c>
      <c r="H15" s="23" t="str">
        <f>IF('R7原案'!X31="","",'R7原案'!X31)</f>
        <v/>
      </c>
      <c r="I15" s="31" t="s">
        <v>194</v>
      </c>
    </row>
    <row r="16" spans="1:9" ht="42" customHeight="1" x14ac:dyDescent="0.4">
      <c r="A16" s="38">
        <v>14</v>
      </c>
      <c r="B16" s="37" t="str">
        <f>'R7原案'!W17</f>
        <v>金</v>
      </c>
      <c r="C16" s="52"/>
      <c r="D16" s="31" t="s">
        <v>194</v>
      </c>
      <c r="F16" s="40">
        <v>29</v>
      </c>
      <c r="G16" s="41" t="str">
        <f>'R7原案'!W32</f>
        <v>土</v>
      </c>
      <c r="H16" s="26" t="str">
        <f>IF('R7原案'!X32="","",'R7原案'!X32)</f>
        <v/>
      </c>
      <c r="I16" s="34"/>
    </row>
    <row r="17" spans="1:9" ht="42" customHeight="1" x14ac:dyDescent="0.4">
      <c r="A17" s="40">
        <v>15</v>
      </c>
      <c r="B17" s="74" t="str">
        <f>'R7原案'!W18</f>
        <v>土</v>
      </c>
      <c r="C17" s="112" t="str">
        <f>IF('R7原案'!X18="","",'R7原案'!X18)</f>
        <v/>
      </c>
      <c r="D17" s="78"/>
      <c r="E17" s="130"/>
      <c r="F17" s="40">
        <v>30</v>
      </c>
      <c r="G17" s="41" t="str">
        <f>'R7原案'!W33</f>
        <v>日</v>
      </c>
      <c r="H17" s="26" t="str">
        <f>IF('R7原案'!X33="","",'R7原案'!X33)</f>
        <v/>
      </c>
      <c r="I17" s="78"/>
    </row>
    <row r="18" spans="1:9" ht="23.1" customHeight="1" x14ac:dyDescent="0.4"/>
    <row r="19" spans="1:9" ht="23.1" customHeight="1" x14ac:dyDescent="0.4"/>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53.25" customHeight="1" x14ac:dyDescent="0.4"/>
  </sheetData>
  <mergeCells count="3">
    <mergeCell ref="C2:D2"/>
    <mergeCell ref="A1:I1"/>
    <mergeCell ref="H2:I2"/>
  </mergeCells>
  <phoneticPr fontId="3"/>
  <pageMargins left="0.7" right="0.7" top="0.75" bottom="0.75" header="0.3" footer="0.3"/>
  <pageSetup paperSize="9"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8C598-789B-4528-9AB7-4317EBEB44BB}">
  <dimension ref="A1:I33"/>
  <sheetViews>
    <sheetView topLeftCell="A8" workbookViewId="0">
      <selection activeCell="H6" sqref="H6"/>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357</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73">
        <v>1</v>
      </c>
      <c r="B3" s="74" t="str">
        <f>'R7原案'!W4</f>
        <v>土</v>
      </c>
      <c r="C3" s="112" t="str">
        <f>IF('R7原案'!X4="","",'R7原案'!X4)</f>
        <v/>
      </c>
      <c r="D3" s="75"/>
      <c r="F3" s="40">
        <v>16</v>
      </c>
      <c r="G3" s="41" t="str">
        <f>'R7原案'!W19</f>
        <v>日</v>
      </c>
      <c r="H3" s="26" t="str">
        <f>IF('R7原案'!X19="","",'R7原案'!X19)</f>
        <v/>
      </c>
      <c r="I3" s="78"/>
    </row>
    <row r="4" spans="1:9" ht="42" customHeight="1" x14ac:dyDescent="0.4">
      <c r="A4" s="40">
        <v>2</v>
      </c>
      <c r="B4" s="74" t="str">
        <f>'R7原案'!W5</f>
        <v>日</v>
      </c>
      <c r="C4" s="112" t="str">
        <f>IF('R7原案'!X5="","",'R7原案'!X5)</f>
        <v/>
      </c>
      <c r="D4" s="77"/>
      <c r="F4" s="38">
        <v>17</v>
      </c>
      <c r="G4" s="39" t="str">
        <f>'R7原案'!W20</f>
        <v>月</v>
      </c>
      <c r="H4" s="23" t="str">
        <f>IF('R7原案'!X20="","",'R7原案'!X20)</f>
        <v/>
      </c>
      <c r="I4" s="31"/>
    </row>
    <row r="5" spans="1:9" ht="42" customHeight="1" x14ac:dyDescent="0.4">
      <c r="A5" s="40">
        <v>3</v>
      </c>
      <c r="B5" s="74" t="str">
        <f>'R7原案'!W6</f>
        <v>月</v>
      </c>
      <c r="C5" s="112" t="str">
        <f>IF('R7原案'!X6="","",'R7原案'!X6)</f>
        <v>文化の日</v>
      </c>
      <c r="D5" s="78"/>
      <c r="F5" s="38">
        <v>18</v>
      </c>
      <c r="G5" s="39" t="str">
        <f>'R7原案'!W21</f>
        <v>火</v>
      </c>
      <c r="H5" s="23" t="str">
        <f>IF('R7原案'!X21="","",'R7原案'!X21)</f>
        <v>第９回校務運営委員会</v>
      </c>
      <c r="I5" s="31"/>
    </row>
    <row r="6" spans="1:9" ht="42" customHeight="1" x14ac:dyDescent="0.4">
      <c r="A6" s="38">
        <v>4</v>
      </c>
      <c r="B6" s="37" t="str">
        <f>'R7原案'!W7</f>
        <v>火</v>
      </c>
      <c r="C6" s="52" t="str">
        <f>IF('R7原案'!X7="","",'R7原案'!X7)</f>
        <v xml:space="preserve">全校集会(頭髪服装検査)
(40分×6校時+50分)
</v>
      </c>
      <c r="D6" s="31"/>
      <c r="F6" s="38">
        <v>19</v>
      </c>
      <c r="G6" s="39" t="str">
        <f>'R7原案'!W22</f>
        <v>水</v>
      </c>
      <c r="H6" s="23" t="str">
        <f>IF('R7原案'!X22="","",'R7原案'!X22)</f>
        <v>第９回職員会議</v>
      </c>
      <c r="I6" s="31"/>
    </row>
    <row r="7" spans="1:9" ht="42" customHeight="1" x14ac:dyDescent="0.4">
      <c r="A7" s="38">
        <v>5</v>
      </c>
      <c r="B7" s="37" t="str">
        <f>'R7原案'!W8</f>
        <v>水</v>
      </c>
      <c r="C7" s="52" t="str">
        <f>IF('R7原案'!X8="","",'R7原案'!X8)</f>
        <v/>
      </c>
      <c r="D7" s="50"/>
      <c r="F7" s="38">
        <v>20</v>
      </c>
      <c r="G7" s="39" t="str">
        <f>'R7原案'!W23</f>
        <v>木</v>
      </c>
      <c r="H7" s="23" t="str">
        <f>IF('R7原案'!X23="","",'R7原案'!X23)</f>
        <v/>
      </c>
      <c r="I7" s="47"/>
    </row>
    <row r="8" spans="1:9" ht="42" customHeight="1" x14ac:dyDescent="0.15">
      <c r="A8" s="38">
        <v>6</v>
      </c>
      <c r="B8" s="37" t="str">
        <f>'R7原案'!W9</f>
        <v>木</v>
      </c>
      <c r="C8" s="52" t="str">
        <f>IF('R7原案'!X9="","",'R7原案'!X9)</f>
        <v/>
      </c>
      <c r="D8" s="45"/>
      <c r="F8" s="38">
        <v>21</v>
      </c>
      <c r="G8" s="39" t="str">
        <f>'R7原案'!W24</f>
        <v>金</v>
      </c>
      <c r="H8" s="23" t="str">
        <f>IF('R7原案'!X24="","",'R7原案'!X24)</f>
        <v>教育相談（PM）</v>
      </c>
      <c r="I8" s="47"/>
    </row>
    <row r="9" spans="1:9" ht="42" customHeight="1" x14ac:dyDescent="0.15">
      <c r="A9" s="38">
        <v>7</v>
      </c>
      <c r="B9" s="37" t="str">
        <f>'R7原案'!W10</f>
        <v>金</v>
      </c>
      <c r="C9" s="52" t="str">
        <f>IF('R7原案'!X10="","",'R7原案'!X10)</f>
        <v>教育相談（PM）</v>
      </c>
      <c r="D9" s="46"/>
      <c r="F9" s="40">
        <v>22</v>
      </c>
      <c r="G9" s="41" t="str">
        <f>'R7原案'!W25</f>
        <v>土</v>
      </c>
      <c r="H9" s="26" t="str">
        <f>IF('R7原案'!X25="","",'R7原案'!X25)</f>
        <v/>
      </c>
      <c r="I9" s="82"/>
    </row>
    <row r="10" spans="1:9" ht="42" customHeight="1" x14ac:dyDescent="0.4">
      <c r="A10" s="40">
        <v>8</v>
      </c>
      <c r="B10" s="74" t="str">
        <f>'R7原案'!W11</f>
        <v>土</v>
      </c>
      <c r="C10" s="112" t="str">
        <f>IF('R7原案'!X11="","",'R7原案'!X11)</f>
        <v/>
      </c>
      <c r="D10" s="78"/>
      <c r="F10" s="40">
        <v>23</v>
      </c>
      <c r="G10" s="41" t="str">
        <f>'R7原案'!W26</f>
        <v>日</v>
      </c>
      <c r="H10" s="26" t="str">
        <f>IF('R7原案'!X26="","",'R7原案'!X26)</f>
        <v>勤労感謝の日
ビジネス文書実務検定</v>
      </c>
      <c r="I10" s="82"/>
    </row>
    <row r="11" spans="1:9" ht="42" customHeight="1" x14ac:dyDescent="0.4">
      <c r="A11" s="40">
        <v>9</v>
      </c>
      <c r="B11" s="74" t="str">
        <f>'R7原案'!W12</f>
        <v>日</v>
      </c>
      <c r="C11" s="112" t="str">
        <f>IF('R7原案'!X12="","",'R7原案'!X12)</f>
        <v>ビジネス計算実務検定</v>
      </c>
      <c r="D11" s="78"/>
      <c r="F11" s="40">
        <v>24</v>
      </c>
      <c r="G11" s="41" t="str">
        <f>'R7原案'!W27</f>
        <v>月</v>
      </c>
      <c r="H11" s="26" t="str">
        <f>IF('R7原案'!X27="","",'R7原案'!X27)</f>
        <v>振替休日</v>
      </c>
      <c r="I11" s="82"/>
    </row>
    <row r="12" spans="1:9" ht="42" customHeight="1" x14ac:dyDescent="0.4">
      <c r="A12" s="38">
        <v>10</v>
      </c>
      <c r="B12" s="37" t="str">
        <f>'R7原案'!W13</f>
        <v>月</v>
      </c>
      <c r="C12" s="52" t="str">
        <f>IF('R7原案'!X13="","",'R7原案'!X13)</f>
        <v/>
      </c>
      <c r="D12" s="31"/>
      <c r="F12" s="38">
        <v>25</v>
      </c>
      <c r="G12" s="39" t="str">
        <f>'R7原案'!W28</f>
        <v>火</v>
      </c>
      <c r="H12" s="23" t="str">
        <f>IF('R7原案'!X28="","",'R7原案'!X28)</f>
        <v/>
      </c>
      <c r="I12" s="31"/>
    </row>
    <row r="13" spans="1:9" ht="42" customHeight="1" x14ac:dyDescent="0.4">
      <c r="A13" s="38">
        <v>11</v>
      </c>
      <c r="B13" s="37" t="str">
        <f>'R7原案'!W14</f>
        <v>火</v>
      </c>
      <c r="C13" s="52" t="str">
        <f>IF('R7原案'!X14="","",'R7原案'!X14)</f>
        <v/>
      </c>
      <c r="D13" s="31"/>
      <c r="F13" s="38">
        <v>26</v>
      </c>
      <c r="G13" s="39" t="str">
        <f>'R7原案'!W29</f>
        <v>水</v>
      </c>
      <c r="H13" s="23" t="str">
        <f>IF('R7原案'!X29="","",'R7原案'!X29)</f>
        <v/>
      </c>
      <c r="I13" s="31"/>
    </row>
    <row r="14" spans="1:9" ht="42" customHeight="1" x14ac:dyDescent="0.4">
      <c r="A14" s="38">
        <v>12</v>
      </c>
      <c r="B14" s="37" t="str">
        <f>'R7原案'!W15</f>
        <v>水</v>
      </c>
      <c r="C14" s="52" t="str">
        <f>IF('R7原案'!X15="","",'R7原案'!X15)</f>
        <v>13：30芸術鑑賞会（本校体育館）
12：00より会場準備</v>
      </c>
      <c r="D14" s="31"/>
      <c r="F14" s="38">
        <v>27</v>
      </c>
      <c r="G14" s="39" t="str">
        <f>'R7原案'!W30</f>
        <v>木</v>
      </c>
      <c r="H14" s="23" t="str">
        <f>IF('R7原案'!X30="","",'R7原案'!X30)</f>
        <v/>
      </c>
      <c r="I14" s="47"/>
    </row>
    <row r="15" spans="1:9" ht="42" customHeight="1" x14ac:dyDescent="0.15">
      <c r="A15" s="38">
        <v>13</v>
      </c>
      <c r="B15" s="37" t="str">
        <f>'R7原案'!W16</f>
        <v>木</v>
      </c>
      <c r="C15" s="52" t="str">
        <f>IF('R7原案'!X16="","",'R7原案'!X16)</f>
        <v/>
      </c>
      <c r="D15" s="45"/>
      <c r="F15" s="38">
        <v>28</v>
      </c>
      <c r="G15" s="39" t="str">
        <f>'R7原案'!W31</f>
        <v>金</v>
      </c>
      <c r="H15" s="23" t="str">
        <f>IF('R7原案'!X31="","",'R7原案'!X31)</f>
        <v/>
      </c>
      <c r="I15" s="47"/>
    </row>
    <row r="16" spans="1:9" ht="42" customHeight="1" x14ac:dyDescent="0.15">
      <c r="A16" s="38">
        <v>14</v>
      </c>
      <c r="B16" s="37" t="str">
        <f>'R7原案'!W17</f>
        <v>金</v>
      </c>
      <c r="C16" s="52" t="str">
        <f>IF('R7原案'!X17="","",'R7原案'!X17)</f>
        <v>教育相談（PM）</v>
      </c>
      <c r="D16" s="46"/>
      <c r="F16" s="40">
        <v>29</v>
      </c>
      <c r="G16" s="41" t="str">
        <f>'R7原案'!W32</f>
        <v>土</v>
      </c>
      <c r="H16" s="26" t="str">
        <f>IF('R7原案'!X32="","",'R7原案'!X32)</f>
        <v/>
      </c>
      <c r="I16" s="34"/>
    </row>
    <row r="17" spans="1:9" ht="42" customHeight="1" x14ac:dyDescent="0.4">
      <c r="A17" s="79">
        <v>15</v>
      </c>
      <c r="B17" s="74" t="str">
        <f>'R7原案'!W18</f>
        <v>土</v>
      </c>
      <c r="C17" s="112" t="str">
        <f>IF('R7原案'!X18="","",'R7原案'!X18)</f>
        <v/>
      </c>
      <c r="D17" s="81"/>
      <c r="F17" s="79">
        <v>30</v>
      </c>
      <c r="G17" s="41" t="str">
        <f>'R7原案'!W33</f>
        <v>日</v>
      </c>
      <c r="H17" s="26" t="str">
        <f>IF('R7原案'!X33="","",'R7原案'!X33)</f>
        <v/>
      </c>
      <c r="I17" s="81"/>
    </row>
    <row r="18" spans="1:9" ht="39.950000000000003" customHeight="1" x14ac:dyDescent="0.4">
      <c r="A18" s="165" t="s">
        <v>215</v>
      </c>
      <c r="B18" s="166"/>
      <c r="C18" s="166"/>
      <c r="D18" s="167"/>
      <c r="E18" s="49"/>
      <c r="F18" s="38">
        <v>31</v>
      </c>
      <c r="G18" s="39"/>
      <c r="H18" s="23"/>
      <c r="I18" s="61"/>
    </row>
    <row r="19" spans="1:9" ht="69" customHeight="1" x14ac:dyDescent="0.4">
      <c r="A19" s="159" t="s">
        <v>130</v>
      </c>
      <c r="B19" s="160"/>
      <c r="C19" s="168"/>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A1:I1"/>
    <mergeCell ref="A18:D18"/>
    <mergeCell ref="A19:B19"/>
    <mergeCell ref="C19:I19"/>
    <mergeCell ref="C2:D2"/>
    <mergeCell ref="H2:I2"/>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topLeftCell="A4" workbookViewId="0">
      <selection activeCell="M14" sqref="M14"/>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358</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36">
        <v>1</v>
      </c>
      <c r="B3" s="37" t="str">
        <f>'R7原案'!Z4</f>
        <v>月</v>
      </c>
      <c r="C3" s="52" t="str">
        <f>IF('R7原案'!AA4="","",'R7原案'!AA4)</f>
        <v>教育相談（PM）</v>
      </c>
      <c r="D3" s="53"/>
      <c r="F3" s="38">
        <v>16</v>
      </c>
      <c r="G3" s="39" t="str">
        <f>'R7原案'!Z19</f>
        <v>火</v>
      </c>
      <c r="H3" s="23" t="str">
        <f>IF('R7原案'!AA19="","",'R7原案'!AA19)</f>
        <v xml:space="preserve">午前中授業45分×4限
成績伝票提出
</v>
      </c>
      <c r="I3" s="31"/>
    </row>
    <row r="4" spans="1:9" ht="42" customHeight="1" x14ac:dyDescent="0.4">
      <c r="A4" s="38">
        <v>2</v>
      </c>
      <c r="B4" s="37" t="str">
        <f>'R7原案'!Z5</f>
        <v>火</v>
      </c>
      <c r="C4" s="52" t="str">
        <f>IF('R7原案'!AA5="","",'R7原案'!AA5)</f>
        <v>午前中授業45分×4限</v>
      </c>
      <c r="D4" s="55"/>
      <c r="F4" s="38">
        <v>17</v>
      </c>
      <c r="G4" s="39" t="str">
        <f>'R7原案'!Z20</f>
        <v>水</v>
      </c>
      <c r="H4" s="23" t="str">
        <f>IF('R7原案'!AA20="","",'R7原案'!AA20)</f>
        <v xml:space="preserve">午前中授業45分×4限
第１０回校務運営委員会
交通安全講習会（３.４限）
</v>
      </c>
      <c r="I4" s="31"/>
    </row>
    <row r="5" spans="1:9" ht="42" customHeight="1" x14ac:dyDescent="0.4">
      <c r="A5" s="38">
        <v>3</v>
      </c>
      <c r="B5" s="37" t="str">
        <f>'R7原案'!Z6</f>
        <v>水</v>
      </c>
      <c r="C5" s="52" t="str">
        <f>IF('R7原案'!AA6="","",'R7原案'!AA6)</f>
        <v>期末考査①</v>
      </c>
      <c r="D5" s="31"/>
      <c r="F5" s="38">
        <v>18</v>
      </c>
      <c r="G5" s="39" t="str">
        <f>'R7原案'!Z21</f>
        <v>木</v>
      </c>
      <c r="H5" s="23" t="str">
        <f>IF('R7原案'!AA21="","",'R7原案'!AA21)</f>
        <v>午前中授業45分×4限
薬物乱用防止講演会(1・2限 3年)
成績一覧表提出</v>
      </c>
      <c r="I5" s="31"/>
    </row>
    <row r="6" spans="1:9" ht="42" customHeight="1" x14ac:dyDescent="0.4">
      <c r="A6" s="38">
        <v>4</v>
      </c>
      <c r="B6" s="37" t="str">
        <f>'R7原案'!Z7</f>
        <v>木</v>
      </c>
      <c r="C6" s="52" t="str">
        <f>IF('R7原案'!AA7="","",'R7原案'!AA7)</f>
        <v>期末考査②</v>
      </c>
      <c r="D6" s="31"/>
      <c r="F6" s="38">
        <v>19</v>
      </c>
      <c r="G6" s="39" t="str">
        <f>'R7原案'!Z22</f>
        <v>金</v>
      </c>
      <c r="H6" s="23" t="str">
        <f>IF('R7原案'!AA22="","",'R7原案'!AA22)</f>
        <v>午前中授業45分×4限
成績会議　第１０回職員会議</v>
      </c>
      <c r="I6" s="31"/>
    </row>
    <row r="7" spans="1:9" ht="42" customHeight="1" x14ac:dyDescent="0.4">
      <c r="A7" s="38">
        <v>5</v>
      </c>
      <c r="B7" s="37" t="str">
        <f>'R7原案'!Z8</f>
        <v>金</v>
      </c>
      <c r="C7" s="52" t="str">
        <f>IF('R7原案'!AA8="","",'R7原案'!AA8)</f>
        <v>期末考査③</v>
      </c>
      <c r="D7" s="50"/>
      <c r="F7" s="40">
        <v>20</v>
      </c>
      <c r="G7" s="41" t="str">
        <f>'R7原案'!Z23</f>
        <v>土</v>
      </c>
      <c r="H7" s="26" t="str">
        <f>IF('R7原案'!AA23="","",'R7原案'!AA23)</f>
        <v/>
      </c>
      <c r="I7" s="34"/>
    </row>
    <row r="8" spans="1:9" ht="42" customHeight="1" x14ac:dyDescent="0.15">
      <c r="A8" s="40">
        <v>6</v>
      </c>
      <c r="B8" s="74" t="str">
        <f>'R7原案'!Z9</f>
        <v>土</v>
      </c>
      <c r="C8" s="112" t="str">
        <f>IF('R7原案'!AA9="","",'R7原案'!AA9)</f>
        <v/>
      </c>
      <c r="D8" s="32"/>
      <c r="F8" s="40">
        <v>21</v>
      </c>
      <c r="G8" s="41" t="str">
        <f>'R7原案'!Z24</f>
        <v>日</v>
      </c>
      <c r="H8" s="26" t="str">
        <f>IF('R7原案'!AA24="","",'R7原案'!AA24)</f>
        <v/>
      </c>
      <c r="I8" s="34"/>
    </row>
    <row r="9" spans="1:9" ht="42" customHeight="1" x14ac:dyDescent="0.15">
      <c r="A9" s="40">
        <v>7</v>
      </c>
      <c r="B9" s="74" t="str">
        <f>'R7原案'!Z10</f>
        <v>日</v>
      </c>
      <c r="C9" s="112" t="str">
        <f>IF('R7原案'!AA10="","",'R7原案'!AA10)</f>
        <v/>
      </c>
      <c r="D9" s="33"/>
      <c r="F9" s="38">
        <v>22</v>
      </c>
      <c r="G9" s="39" t="str">
        <f>'R7原案'!Z25</f>
        <v>月</v>
      </c>
      <c r="H9" s="23" t="str">
        <f>IF('R7原案'!AA25="","",'R7原案'!AA25)</f>
        <v xml:space="preserve">午前中授業45分×4限
</v>
      </c>
      <c r="I9" s="48"/>
    </row>
    <row r="10" spans="1:9" ht="42" customHeight="1" x14ac:dyDescent="0.4">
      <c r="A10" s="38">
        <v>8</v>
      </c>
      <c r="B10" s="37" t="str">
        <f>'R7原案'!Z11</f>
        <v>月</v>
      </c>
      <c r="C10" s="52" t="str">
        <f>IF('R7原案'!AA11="","",'R7原案'!AA11)</f>
        <v>期末考査④</v>
      </c>
      <c r="D10" s="31"/>
      <c r="F10" s="38">
        <v>23</v>
      </c>
      <c r="G10" s="39" t="str">
        <f>'R7原案'!Z26</f>
        <v>火</v>
      </c>
      <c r="H10" s="23" t="str">
        <f>IF('R7原案'!AA26="","",'R7原案'!AA26)</f>
        <v>午前中授業45分×4限
防災訓練・大掃除</v>
      </c>
      <c r="I10" s="48"/>
    </row>
    <row r="11" spans="1:9" ht="42" customHeight="1" x14ac:dyDescent="0.4">
      <c r="A11" s="38">
        <v>9</v>
      </c>
      <c r="B11" s="37" t="str">
        <f>'R7原案'!Z12</f>
        <v>火</v>
      </c>
      <c r="C11" s="52" t="str">
        <f>IF('R7原案'!AA12="","",'R7原案'!AA12)</f>
        <v xml:space="preserve">期末考査⑤
</v>
      </c>
      <c r="D11" s="31"/>
      <c r="F11" s="38">
        <v>24</v>
      </c>
      <c r="G11" s="39" t="str">
        <f>'R7原案'!Z27</f>
        <v>水</v>
      </c>
      <c r="H11" s="23" t="str">
        <f>IF('R7原案'!AA27="","",'R7原案'!AA27)</f>
        <v>2学期終業式</v>
      </c>
      <c r="I11" s="48"/>
    </row>
    <row r="12" spans="1:9" ht="42" customHeight="1" x14ac:dyDescent="0.4">
      <c r="A12" s="38">
        <v>10</v>
      </c>
      <c r="B12" s="37" t="str">
        <f>'R7原案'!Z13</f>
        <v>水</v>
      </c>
      <c r="C12" s="52" t="str">
        <f>IF('R7原案'!AA13="","",'R7原案'!AA13)</f>
        <v xml:space="preserve">答案返却30分×5限
</v>
      </c>
      <c r="D12" s="31"/>
      <c r="F12" s="38">
        <v>25</v>
      </c>
      <c r="G12" s="39" t="str">
        <f>'R7原案'!Z28</f>
        <v>木</v>
      </c>
      <c r="H12" s="23" t="str">
        <f>IF('R7原案'!AA28="","",'R7原案'!AA28)</f>
        <v>冬季休業日(～1/7)</v>
      </c>
      <c r="I12" s="31"/>
    </row>
    <row r="13" spans="1:9" ht="42" customHeight="1" x14ac:dyDescent="0.4">
      <c r="A13" s="38">
        <v>11</v>
      </c>
      <c r="B13" s="37" t="str">
        <f>'R7原案'!Z14</f>
        <v>木</v>
      </c>
      <c r="C13" s="52" t="str">
        <f>IF('R7原案'!AA14="","",'R7原案'!AA14)</f>
        <v xml:space="preserve">答案返却30分×5限
</v>
      </c>
      <c r="D13" s="31"/>
      <c r="F13" s="38">
        <v>26</v>
      </c>
      <c r="G13" s="39" t="str">
        <f>'R7原案'!Z29</f>
        <v>金</v>
      </c>
      <c r="H13" s="23" t="str">
        <f>IF('R7原案'!AA29="","",'R7原案'!AA29)</f>
        <v>仕事納め</v>
      </c>
      <c r="I13" s="31"/>
    </row>
    <row r="14" spans="1:9" ht="42" customHeight="1" x14ac:dyDescent="0.4">
      <c r="A14" s="38">
        <v>12</v>
      </c>
      <c r="B14" s="37" t="str">
        <f>'R7原案'!Z15</f>
        <v>金</v>
      </c>
      <c r="C14" s="52" t="str">
        <f>IF('R7原案'!AA15="","",'R7原案'!AA15)</f>
        <v>午前中授業45分×4限
個人票配布</v>
      </c>
      <c r="D14" s="31"/>
      <c r="F14" s="40">
        <v>27</v>
      </c>
      <c r="G14" s="41" t="str">
        <f>'R7原案'!Z30</f>
        <v>土</v>
      </c>
      <c r="H14" s="26" t="str">
        <f>IF('R7原案'!AA30="","",'R7原案'!AA30)</f>
        <v/>
      </c>
      <c r="I14" s="34"/>
    </row>
    <row r="15" spans="1:9" ht="42" customHeight="1" x14ac:dyDescent="0.15">
      <c r="A15" s="40">
        <v>13</v>
      </c>
      <c r="B15" s="74" t="str">
        <f>'R7原案'!Z16</f>
        <v>土</v>
      </c>
      <c r="C15" s="112" t="str">
        <f>IF('R7原案'!AA16="","",'R7原案'!AA16)</f>
        <v/>
      </c>
      <c r="D15" s="32"/>
      <c r="F15" s="40">
        <v>28</v>
      </c>
      <c r="G15" s="41" t="str">
        <f>'R7原案'!Z31</f>
        <v>日</v>
      </c>
      <c r="H15" s="26" t="str">
        <f>IF('R7原案'!AA31="","",'R7原案'!AA31)</f>
        <v/>
      </c>
      <c r="I15" s="34"/>
    </row>
    <row r="16" spans="1:9" ht="42" customHeight="1" x14ac:dyDescent="0.15">
      <c r="A16" s="40">
        <v>14</v>
      </c>
      <c r="B16" s="74" t="str">
        <f>'R7原案'!Z17</f>
        <v>日</v>
      </c>
      <c r="C16" s="112" t="str">
        <f>IF('R7原案'!AA17="","",'R7原案'!AA17)</f>
        <v/>
      </c>
      <c r="D16" s="33"/>
      <c r="F16" s="40">
        <v>29</v>
      </c>
      <c r="G16" s="41" t="str">
        <f>'R7原案'!Z32</f>
        <v>月</v>
      </c>
      <c r="H16" s="26" t="str">
        <f>IF('R7原案'!AA32="","",'R7原案'!AA32)</f>
        <v/>
      </c>
      <c r="I16" s="34"/>
    </row>
    <row r="17" spans="1:9" ht="42" customHeight="1" x14ac:dyDescent="0.4">
      <c r="A17" s="42">
        <v>15</v>
      </c>
      <c r="B17" s="37" t="str">
        <f>'R7原案'!Z18</f>
        <v>月</v>
      </c>
      <c r="C17" s="52" t="str">
        <f>IF('R7原案'!AA18="","",'R7原案'!AA18)</f>
        <v>午前中授業45分×4限
教育相談（AM）</v>
      </c>
      <c r="D17" s="35"/>
      <c r="F17" s="79">
        <v>30</v>
      </c>
      <c r="G17" s="41" t="str">
        <f>'R7原案'!Z33</f>
        <v>火</v>
      </c>
      <c r="H17" s="26" t="str">
        <f>IF('R7原案'!AA33="","",'R7原案'!AA33)</f>
        <v/>
      </c>
      <c r="I17" s="81"/>
    </row>
    <row r="18" spans="1:9" ht="39.950000000000003" customHeight="1" x14ac:dyDescent="0.4">
      <c r="A18" s="165" t="s">
        <v>215</v>
      </c>
      <c r="B18" s="166"/>
      <c r="C18" s="166"/>
      <c r="D18" s="167"/>
      <c r="E18" s="49"/>
      <c r="F18" s="40">
        <v>31</v>
      </c>
      <c r="G18" s="41" t="str">
        <f>'R7原案'!Z34</f>
        <v>水</v>
      </c>
      <c r="H18" s="26" t="str">
        <f>IF('R7原案'!AA34="","",'R7原案'!AA34)</f>
        <v/>
      </c>
      <c r="I18" s="78"/>
    </row>
    <row r="19" spans="1:9" ht="69" customHeight="1" x14ac:dyDescent="0.4">
      <c r="A19" s="159" t="s">
        <v>130</v>
      </c>
      <c r="B19" s="160"/>
      <c r="C19" s="168" t="s">
        <v>390</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C2:D2"/>
    <mergeCell ref="A1:I1"/>
    <mergeCell ref="H2:I2"/>
    <mergeCell ref="A18:D18"/>
    <mergeCell ref="A19:B19"/>
    <mergeCell ref="C19:I19"/>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35"/>
  <sheetViews>
    <sheetView view="pageBreakPreview" topLeftCell="U2" zoomScale="84" zoomScaleNormal="84" zoomScaleSheetLayoutView="84" workbookViewId="0">
      <selection activeCell="AG5" sqref="AG5"/>
    </sheetView>
  </sheetViews>
  <sheetFormatPr defaultRowHeight="13.5" x14ac:dyDescent="0.15"/>
  <cols>
    <col min="1" max="2" width="3.625" style="1" customWidth="1"/>
    <col min="3" max="3" width="24" style="1" bestFit="1" customWidth="1"/>
    <col min="4" max="5" width="3.625" style="1" customWidth="1"/>
    <col min="6" max="6" width="24" style="1" bestFit="1" customWidth="1"/>
    <col min="7" max="8" width="3.625" style="1" customWidth="1"/>
    <col min="9" max="9" width="24" style="1" bestFit="1" customWidth="1"/>
    <col min="10" max="11" width="3.625" style="1" customWidth="1"/>
    <col min="12" max="12" width="24" style="1" customWidth="1"/>
    <col min="13" max="14" width="3.625" style="1" customWidth="1"/>
    <col min="15" max="15" width="24" style="1" customWidth="1"/>
    <col min="16" max="17" width="3.625" style="1" customWidth="1"/>
    <col min="18" max="18" width="24" style="1" customWidth="1"/>
    <col min="19" max="20" width="3.625" style="1" customWidth="1"/>
    <col min="21" max="21" width="24" style="1" customWidth="1"/>
    <col min="22" max="23" width="3.625" style="1" customWidth="1"/>
    <col min="24" max="24" width="23.875" style="1" customWidth="1"/>
    <col min="25" max="26" width="3.625" style="1" customWidth="1"/>
    <col min="27" max="27" width="24" style="1" customWidth="1"/>
    <col min="28" max="29" width="3.625" style="1" customWidth="1"/>
    <col min="30" max="30" width="22.875" style="1" bestFit="1" customWidth="1"/>
    <col min="31" max="32" width="3.625" style="1" customWidth="1"/>
    <col min="33" max="33" width="24" style="1" bestFit="1" customWidth="1"/>
    <col min="34" max="35" width="3.625" style="1" customWidth="1"/>
    <col min="36" max="36" width="24" style="1" customWidth="1"/>
    <col min="37" max="16384" width="9" style="1"/>
  </cols>
  <sheetData>
    <row r="1" spans="1:36" ht="7.5" hidden="1" customHeight="1" x14ac:dyDescent="0.15">
      <c r="C1" s="1">
        <v>2023</v>
      </c>
    </row>
    <row r="2" spans="1:36" ht="45" customHeight="1" thickBot="1" x14ac:dyDescent="0.3">
      <c r="A2" s="150" t="s">
        <v>235</v>
      </c>
      <c r="B2" s="150"/>
      <c r="C2" s="150"/>
      <c r="D2" s="150"/>
      <c r="E2" s="150"/>
      <c r="F2" s="150"/>
      <c r="G2" s="150"/>
      <c r="H2" s="150"/>
      <c r="I2" s="150"/>
      <c r="J2" s="150"/>
      <c r="K2" s="150"/>
      <c r="L2" s="150"/>
      <c r="M2" s="2"/>
      <c r="N2" s="2"/>
      <c r="O2" s="2"/>
      <c r="P2" s="2"/>
      <c r="Q2" s="2"/>
      <c r="R2" s="2"/>
      <c r="S2" s="2"/>
      <c r="T2" s="2"/>
      <c r="U2" s="2"/>
      <c r="V2" s="2"/>
      <c r="W2" s="2"/>
      <c r="X2" s="2"/>
      <c r="Y2" s="2"/>
      <c r="Z2" s="2"/>
      <c r="AA2" s="2"/>
      <c r="AB2" s="2"/>
      <c r="AC2" s="2"/>
      <c r="AD2" s="2"/>
      <c r="AE2" s="151"/>
      <c r="AF2" s="151"/>
      <c r="AG2" s="151"/>
      <c r="AH2" s="151"/>
      <c r="AI2" s="151"/>
      <c r="AJ2" s="151"/>
    </row>
    <row r="3" spans="1:36" ht="45" customHeight="1" x14ac:dyDescent="0.15">
      <c r="A3" s="152" t="s">
        <v>0</v>
      </c>
      <c r="B3" s="153"/>
      <c r="C3" s="154"/>
      <c r="D3" s="152" t="s">
        <v>1</v>
      </c>
      <c r="E3" s="153"/>
      <c r="F3" s="154"/>
      <c r="G3" s="152" t="s">
        <v>2</v>
      </c>
      <c r="H3" s="153"/>
      <c r="I3" s="154"/>
      <c r="J3" s="152" t="s">
        <v>3</v>
      </c>
      <c r="K3" s="153"/>
      <c r="L3" s="154"/>
      <c r="M3" s="152" t="s">
        <v>4</v>
      </c>
      <c r="N3" s="155"/>
      <c r="O3" s="156"/>
      <c r="P3" s="152" t="s">
        <v>5</v>
      </c>
      <c r="Q3" s="153"/>
      <c r="R3" s="154"/>
      <c r="S3" s="152" t="s">
        <v>6</v>
      </c>
      <c r="T3" s="155"/>
      <c r="U3" s="156"/>
      <c r="V3" s="152" t="s">
        <v>7</v>
      </c>
      <c r="W3" s="153"/>
      <c r="X3" s="154"/>
      <c r="Y3" s="152" t="s">
        <v>8</v>
      </c>
      <c r="Z3" s="153"/>
      <c r="AA3" s="154"/>
      <c r="AB3" s="152" t="s">
        <v>9</v>
      </c>
      <c r="AC3" s="153"/>
      <c r="AD3" s="154"/>
      <c r="AE3" s="152" t="s">
        <v>10</v>
      </c>
      <c r="AF3" s="153"/>
      <c r="AG3" s="154"/>
      <c r="AH3" s="152" t="s">
        <v>11</v>
      </c>
      <c r="AI3" s="153"/>
      <c r="AJ3" s="154"/>
    </row>
    <row r="4" spans="1:36" ht="45" customHeight="1" x14ac:dyDescent="0.15">
      <c r="A4" s="3">
        <f t="shared" ref="A4:A33" si="0">DATE($C$1,4,ROW()-3)</f>
        <v>45017</v>
      </c>
      <c r="B4" s="4" t="s">
        <v>44</v>
      </c>
      <c r="C4" s="5" t="s">
        <v>330</v>
      </c>
      <c r="D4" s="3">
        <f t="shared" ref="D4:D34" si="1">DATE($C$1,5,ROW()-3)</f>
        <v>45047</v>
      </c>
      <c r="E4" s="4" t="s">
        <v>51</v>
      </c>
      <c r="F4" s="5" t="s">
        <v>12</v>
      </c>
      <c r="G4" s="12">
        <f t="shared" ref="G4:G33" si="2">DATE($C$1,6,ROW()-3)</f>
        <v>45078</v>
      </c>
      <c r="H4" s="13" t="s">
        <v>52</v>
      </c>
      <c r="I4" s="15"/>
      <c r="J4" s="3">
        <f t="shared" ref="J4:J34" si="3">DATE($C$1,7,ROW()-3)</f>
        <v>45108</v>
      </c>
      <c r="K4" s="4" t="s">
        <v>44</v>
      </c>
      <c r="L4" s="5" t="s">
        <v>295</v>
      </c>
      <c r="M4" s="3">
        <f t="shared" ref="M4:M34" si="4">DATE($C$1,8,ROW()-3)</f>
        <v>45139</v>
      </c>
      <c r="N4" s="4" t="s">
        <v>53</v>
      </c>
      <c r="O4" s="5"/>
      <c r="P4" s="3">
        <f t="shared" ref="P4:P33" si="5">DATE($C$1,9,ROW()-3)</f>
        <v>45170</v>
      </c>
      <c r="Q4" s="4" t="s">
        <v>42</v>
      </c>
      <c r="R4" s="5" t="s">
        <v>296</v>
      </c>
      <c r="S4" s="3">
        <f t="shared" ref="S4:S34" si="6">DATE($C$1,10,ROW()-3)</f>
        <v>45200</v>
      </c>
      <c r="T4" s="4" t="s">
        <v>50</v>
      </c>
      <c r="U4" s="5" t="s">
        <v>12</v>
      </c>
      <c r="V4" s="12">
        <f t="shared" ref="V4:V33" si="7">DATE($C$1,11,ROW()-3)</f>
        <v>45231</v>
      </c>
      <c r="W4" s="13" t="s">
        <v>54</v>
      </c>
      <c r="X4" s="16"/>
      <c r="Y4" s="3">
        <f t="shared" ref="Y4:Y34" si="8">DATE($C$1,12,ROW()-3)</f>
        <v>45261</v>
      </c>
      <c r="Z4" s="4" t="s">
        <v>42</v>
      </c>
      <c r="AA4" s="5" t="s">
        <v>318</v>
      </c>
      <c r="AB4" s="12">
        <f t="shared" ref="AB4:AB34" si="9">DATE($C$1+1,1,ROW()-3)</f>
        <v>45292</v>
      </c>
      <c r="AC4" s="13" t="s">
        <v>51</v>
      </c>
      <c r="AD4" s="16" t="s">
        <v>13</v>
      </c>
      <c r="AE4" s="12">
        <f t="shared" ref="AE4:AE5" si="10">DATE($C$1+1,3,ROW()-3)</f>
        <v>45352</v>
      </c>
      <c r="AF4" s="13" t="s">
        <v>52</v>
      </c>
      <c r="AG4" s="16"/>
      <c r="AH4" s="12">
        <f t="shared" ref="AH4:AH34" si="11">DATE($C$1+1,3,ROW()-3)</f>
        <v>45352</v>
      </c>
      <c r="AI4" s="13" t="s">
        <v>52</v>
      </c>
      <c r="AJ4" s="16"/>
    </row>
    <row r="5" spans="1:36" ht="78.75" x14ac:dyDescent="0.15">
      <c r="A5" s="3">
        <f t="shared" si="0"/>
        <v>45018</v>
      </c>
      <c r="B5" s="4" t="s">
        <v>50</v>
      </c>
      <c r="C5" s="5" t="s">
        <v>331</v>
      </c>
      <c r="D5" s="3">
        <f t="shared" si="1"/>
        <v>45048</v>
      </c>
      <c r="E5" s="4" t="s">
        <v>53</v>
      </c>
      <c r="F5" s="5" t="s">
        <v>317</v>
      </c>
      <c r="G5" s="3">
        <f t="shared" si="2"/>
        <v>45079</v>
      </c>
      <c r="H5" s="4" t="s">
        <v>42</v>
      </c>
      <c r="I5" s="5" t="s">
        <v>415</v>
      </c>
      <c r="J5" s="3">
        <f t="shared" si="3"/>
        <v>45109</v>
      </c>
      <c r="K5" s="4" t="s">
        <v>50</v>
      </c>
      <c r="L5" s="5" t="s">
        <v>271</v>
      </c>
      <c r="M5" s="12">
        <f t="shared" si="4"/>
        <v>45140</v>
      </c>
      <c r="N5" s="13" t="s">
        <v>54</v>
      </c>
      <c r="O5" s="16"/>
      <c r="P5" s="3">
        <f t="shared" si="5"/>
        <v>45171</v>
      </c>
      <c r="Q5" s="4" t="s">
        <v>44</v>
      </c>
      <c r="R5" s="5" t="s">
        <v>262</v>
      </c>
      <c r="S5" s="3">
        <f t="shared" si="6"/>
        <v>45201</v>
      </c>
      <c r="T5" s="4" t="s">
        <v>51</v>
      </c>
      <c r="U5" s="5" t="s">
        <v>276</v>
      </c>
      <c r="V5" s="12">
        <f t="shared" si="7"/>
        <v>45232</v>
      </c>
      <c r="W5" s="13" t="s">
        <v>52</v>
      </c>
      <c r="X5" s="16"/>
      <c r="Y5" s="3">
        <f t="shared" si="8"/>
        <v>45262</v>
      </c>
      <c r="Z5" s="4" t="s">
        <v>44</v>
      </c>
      <c r="AA5" s="5" t="s">
        <v>64</v>
      </c>
      <c r="AB5" s="12">
        <f t="shared" si="9"/>
        <v>45293</v>
      </c>
      <c r="AC5" s="13" t="s">
        <v>53</v>
      </c>
      <c r="AD5" s="16"/>
      <c r="AE5" s="3">
        <f t="shared" si="10"/>
        <v>45353</v>
      </c>
      <c r="AF5" s="4" t="s">
        <v>42</v>
      </c>
      <c r="AG5" s="5" t="s">
        <v>459</v>
      </c>
      <c r="AH5" s="3">
        <f t="shared" si="11"/>
        <v>45353</v>
      </c>
      <c r="AI5" s="4" t="s">
        <v>42</v>
      </c>
      <c r="AJ5" s="5" t="s">
        <v>277</v>
      </c>
    </row>
    <row r="6" spans="1:36" ht="45" customHeight="1" x14ac:dyDescent="0.15">
      <c r="A6" s="3">
        <f t="shared" si="0"/>
        <v>45019</v>
      </c>
      <c r="B6" s="4" t="s">
        <v>51</v>
      </c>
      <c r="C6" s="97"/>
      <c r="D6" s="12">
        <f t="shared" si="1"/>
        <v>45049</v>
      </c>
      <c r="E6" s="13" t="s">
        <v>54</v>
      </c>
      <c r="F6" s="16" t="s">
        <v>15</v>
      </c>
      <c r="G6" s="3">
        <f t="shared" si="2"/>
        <v>45080</v>
      </c>
      <c r="H6" s="4" t="s">
        <v>44</v>
      </c>
      <c r="I6" s="5"/>
      <c r="J6" s="3">
        <f t="shared" si="3"/>
        <v>45110</v>
      </c>
      <c r="K6" s="4" t="s">
        <v>51</v>
      </c>
      <c r="L6" s="5" t="s">
        <v>270</v>
      </c>
      <c r="M6" s="12">
        <f t="shared" si="4"/>
        <v>45141</v>
      </c>
      <c r="N6" s="13" t="s">
        <v>52</v>
      </c>
      <c r="O6" s="16"/>
      <c r="P6" s="3">
        <f t="shared" si="5"/>
        <v>45172</v>
      </c>
      <c r="Q6" s="4" t="s">
        <v>45</v>
      </c>
      <c r="R6" s="5" t="s">
        <v>111</v>
      </c>
      <c r="S6" s="3">
        <f t="shared" si="6"/>
        <v>45202</v>
      </c>
      <c r="T6" s="4" t="s">
        <v>53</v>
      </c>
      <c r="U6" s="5" t="s">
        <v>326</v>
      </c>
      <c r="V6" s="12">
        <f t="shared" si="7"/>
        <v>45233</v>
      </c>
      <c r="W6" s="13" t="s">
        <v>41</v>
      </c>
      <c r="X6" s="16" t="s">
        <v>258</v>
      </c>
      <c r="Y6" s="3">
        <f t="shared" si="8"/>
        <v>45263</v>
      </c>
      <c r="Z6" s="4" t="s">
        <v>45</v>
      </c>
      <c r="AA6" s="5" t="s">
        <v>23</v>
      </c>
      <c r="AB6" s="12">
        <f t="shared" si="9"/>
        <v>45294</v>
      </c>
      <c r="AC6" s="13" t="s">
        <v>54</v>
      </c>
      <c r="AD6" s="16"/>
      <c r="AE6" s="3">
        <f t="shared" ref="AE6:AE31" si="12">DATE($C$1+1,2,ROW()-3)</f>
        <v>45325</v>
      </c>
      <c r="AF6" s="4" t="s">
        <v>44</v>
      </c>
      <c r="AG6" s="5" t="s">
        <v>457</v>
      </c>
      <c r="AH6" s="3">
        <f t="shared" si="11"/>
        <v>45354</v>
      </c>
      <c r="AI6" s="4" t="s">
        <v>44</v>
      </c>
      <c r="AJ6" s="5" t="s">
        <v>66</v>
      </c>
    </row>
    <row r="7" spans="1:36" ht="45" customHeight="1" x14ac:dyDescent="0.15">
      <c r="A7" s="3">
        <f t="shared" si="0"/>
        <v>45020</v>
      </c>
      <c r="B7" s="4" t="s">
        <v>47</v>
      </c>
      <c r="C7" s="5" t="s">
        <v>332</v>
      </c>
      <c r="D7" s="12">
        <f t="shared" si="1"/>
        <v>45050</v>
      </c>
      <c r="E7" s="13" t="s">
        <v>49</v>
      </c>
      <c r="F7" s="16" t="s">
        <v>18</v>
      </c>
      <c r="G7" s="3">
        <f t="shared" si="2"/>
        <v>45081</v>
      </c>
      <c r="H7" s="4" t="s">
        <v>45</v>
      </c>
      <c r="I7" s="5"/>
      <c r="J7" s="3">
        <f t="shared" si="3"/>
        <v>45111</v>
      </c>
      <c r="K7" s="4" t="s">
        <v>47</v>
      </c>
      <c r="L7" s="5" t="s">
        <v>269</v>
      </c>
      <c r="M7" s="3">
        <f t="shared" si="4"/>
        <v>45142</v>
      </c>
      <c r="N7" s="4" t="s">
        <v>41</v>
      </c>
      <c r="O7" s="5"/>
      <c r="P7" s="3">
        <f t="shared" si="5"/>
        <v>45173</v>
      </c>
      <c r="Q7" s="4" t="s">
        <v>46</v>
      </c>
      <c r="R7" s="5" t="s">
        <v>113</v>
      </c>
      <c r="S7" s="12">
        <f t="shared" si="6"/>
        <v>45203</v>
      </c>
      <c r="T7" s="13" t="s">
        <v>48</v>
      </c>
      <c r="U7" s="16"/>
      <c r="V7" s="3">
        <f t="shared" si="7"/>
        <v>45234</v>
      </c>
      <c r="W7" s="4" t="s">
        <v>43</v>
      </c>
      <c r="X7" s="5" t="s">
        <v>284</v>
      </c>
      <c r="Y7" s="3">
        <f t="shared" si="8"/>
        <v>45264</v>
      </c>
      <c r="Z7" s="4" t="s">
        <v>46</v>
      </c>
      <c r="AA7" s="5" t="s">
        <v>24</v>
      </c>
      <c r="AB7" s="12">
        <f t="shared" si="9"/>
        <v>45295</v>
      </c>
      <c r="AC7" s="13" t="s">
        <v>49</v>
      </c>
      <c r="AD7" s="16"/>
      <c r="AE7" s="3">
        <f t="shared" si="12"/>
        <v>45326</v>
      </c>
      <c r="AF7" s="4" t="s">
        <v>45</v>
      </c>
      <c r="AG7" s="5" t="s">
        <v>460</v>
      </c>
      <c r="AH7" s="3">
        <f t="shared" si="11"/>
        <v>45355</v>
      </c>
      <c r="AI7" s="4" t="s">
        <v>45</v>
      </c>
      <c r="AJ7" s="5" t="s">
        <v>347</v>
      </c>
    </row>
    <row r="8" spans="1:36" ht="45" customHeight="1" x14ac:dyDescent="0.15">
      <c r="A8" s="12">
        <f t="shared" si="0"/>
        <v>45021</v>
      </c>
      <c r="B8" s="13" t="s">
        <v>48</v>
      </c>
      <c r="C8" s="100"/>
      <c r="D8" s="12">
        <f t="shared" si="1"/>
        <v>45051</v>
      </c>
      <c r="E8" s="13" t="s">
        <v>41</v>
      </c>
      <c r="F8" s="16" t="s">
        <v>22</v>
      </c>
      <c r="G8" s="3">
        <f t="shared" si="2"/>
        <v>45082</v>
      </c>
      <c r="H8" s="4" t="s">
        <v>46</v>
      </c>
      <c r="I8" s="5"/>
      <c r="J8" s="12">
        <f t="shared" si="3"/>
        <v>45112</v>
      </c>
      <c r="K8" s="13" t="s">
        <v>48</v>
      </c>
      <c r="L8" s="16"/>
      <c r="M8" s="3">
        <f t="shared" si="4"/>
        <v>45143</v>
      </c>
      <c r="N8" s="4" t="s">
        <v>43</v>
      </c>
      <c r="O8" s="5"/>
      <c r="P8" s="3">
        <f t="shared" si="5"/>
        <v>45174</v>
      </c>
      <c r="Q8" s="4" t="s">
        <v>47</v>
      </c>
      <c r="R8" s="5" t="s">
        <v>297</v>
      </c>
      <c r="S8" s="12">
        <f t="shared" si="6"/>
        <v>45204</v>
      </c>
      <c r="T8" s="13" t="s">
        <v>49</v>
      </c>
      <c r="U8" s="16"/>
      <c r="V8" s="3">
        <f t="shared" si="7"/>
        <v>45235</v>
      </c>
      <c r="W8" s="4" t="s">
        <v>45</v>
      </c>
      <c r="X8" s="5"/>
      <c r="Y8" s="3">
        <f t="shared" si="8"/>
        <v>45265</v>
      </c>
      <c r="Z8" s="4" t="s">
        <v>47</v>
      </c>
      <c r="AA8" s="5" t="s">
        <v>19</v>
      </c>
      <c r="AB8" s="3">
        <f t="shared" si="9"/>
        <v>45296</v>
      </c>
      <c r="AC8" s="4" t="s">
        <v>41</v>
      </c>
      <c r="AD8" s="5" t="s">
        <v>272</v>
      </c>
      <c r="AE8" s="3">
        <f t="shared" si="12"/>
        <v>45327</v>
      </c>
      <c r="AF8" s="4" t="s">
        <v>46</v>
      </c>
      <c r="AG8" s="5" t="s">
        <v>345</v>
      </c>
      <c r="AH8" s="3">
        <f t="shared" si="11"/>
        <v>45356</v>
      </c>
      <c r="AI8" s="4" t="s">
        <v>46</v>
      </c>
      <c r="AJ8" s="5" t="s">
        <v>88</v>
      </c>
    </row>
    <row r="9" spans="1:36" ht="45" customHeight="1" x14ac:dyDescent="0.15">
      <c r="A9" s="12">
        <f t="shared" si="0"/>
        <v>45022</v>
      </c>
      <c r="B9" s="13" t="s">
        <v>49</v>
      </c>
      <c r="C9" s="14"/>
      <c r="D9" s="12">
        <f t="shared" si="1"/>
        <v>45052</v>
      </c>
      <c r="E9" s="13" t="s">
        <v>43</v>
      </c>
      <c r="F9" s="16" t="s">
        <v>259</v>
      </c>
      <c r="G9" s="3">
        <f t="shared" si="2"/>
        <v>45083</v>
      </c>
      <c r="H9" s="4" t="s">
        <v>47</v>
      </c>
      <c r="I9" s="5"/>
      <c r="J9" s="12">
        <f t="shared" si="3"/>
        <v>45113</v>
      </c>
      <c r="K9" s="13" t="s">
        <v>49</v>
      </c>
      <c r="L9" s="16"/>
      <c r="M9" s="3">
        <f t="shared" si="4"/>
        <v>45144</v>
      </c>
      <c r="N9" s="4" t="s">
        <v>45</v>
      </c>
      <c r="O9" s="5"/>
      <c r="P9" s="12">
        <f t="shared" si="5"/>
        <v>45175</v>
      </c>
      <c r="Q9" s="13" t="s">
        <v>48</v>
      </c>
      <c r="R9" s="16" t="s">
        <v>32</v>
      </c>
      <c r="S9" s="3">
        <f t="shared" si="6"/>
        <v>45205</v>
      </c>
      <c r="T9" s="4" t="s">
        <v>41</v>
      </c>
      <c r="U9" s="5" t="s">
        <v>434</v>
      </c>
      <c r="V9" s="3">
        <f t="shared" si="7"/>
        <v>45236</v>
      </c>
      <c r="W9" s="4" t="s">
        <v>46</v>
      </c>
      <c r="X9" s="17"/>
      <c r="Y9" s="12">
        <f t="shared" si="8"/>
        <v>45266</v>
      </c>
      <c r="Z9" s="13" t="s">
        <v>48</v>
      </c>
      <c r="AA9" s="16"/>
      <c r="AB9" s="3">
        <f t="shared" si="9"/>
        <v>45297</v>
      </c>
      <c r="AC9" s="4" t="s">
        <v>43</v>
      </c>
      <c r="AD9" s="5" t="s">
        <v>260</v>
      </c>
      <c r="AE9" s="3">
        <f t="shared" si="12"/>
        <v>45328</v>
      </c>
      <c r="AF9" s="4" t="s">
        <v>47</v>
      </c>
      <c r="AG9" s="5"/>
      <c r="AH9" s="3">
        <f t="shared" si="11"/>
        <v>45357</v>
      </c>
      <c r="AI9" s="4" t="s">
        <v>47</v>
      </c>
      <c r="AJ9" s="5" t="s">
        <v>100</v>
      </c>
    </row>
    <row r="10" spans="1:36" ht="45" customHeight="1" x14ac:dyDescent="0.15">
      <c r="A10" s="3">
        <f t="shared" si="0"/>
        <v>45023</v>
      </c>
      <c r="B10" s="4" t="s">
        <v>41</v>
      </c>
      <c r="D10" s="3">
        <f t="shared" si="1"/>
        <v>45053</v>
      </c>
      <c r="E10" s="4" t="s">
        <v>45</v>
      </c>
      <c r="F10" s="5" t="s">
        <v>275</v>
      </c>
      <c r="G10" s="12">
        <f t="shared" si="2"/>
        <v>45084</v>
      </c>
      <c r="H10" s="13" t="s">
        <v>48</v>
      </c>
      <c r="I10" s="16"/>
      <c r="J10" s="3">
        <f t="shared" si="3"/>
        <v>45114</v>
      </c>
      <c r="K10" s="4" t="s">
        <v>41</v>
      </c>
      <c r="L10" s="5" t="s">
        <v>251</v>
      </c>
      <c r="M10" s="3">
        <f t="shared" si="4"/>
        <v>45145</v>
      </c>
      <c r="N10" s="4" t="s">
        <v>46</v>
      </c>
      <c r="O10" s="5" t="s">
        <v>422</v>
      </c>
      <c r="P10" s="12">
        <f t="shared" si="5"/>
        <v>45176</v>
      </c>
      <c r="Q10" s="13" t="s">
        <v>49</v>
      </c>
      <c r="R10" s="16"/>
      <c r="S10" s="3">
        <f t="shared" si="6"/>
        <v>45206</v>
      </c>
      <c r="T10" s="4" t="s">
        <v>43</v>
      </c>
      <c r="U10" s="5"/>
      <c r="V10" s="3">
        <f t="shared" si="7"/>
        <v>45237</v>
      </c>
      <c r="W10" s="4" t="s">
        <v>47</v>
      </c>
      <c r="X10" s="17" t="s">
        <v>319</v>
      </c>
      <c r="Y10" s="12">
        <f t="shared" si="8"/>
        <v>45267</v>
      </c>
      <c r="Z10" s="13" t="s">
        <v>49</v>
      </c>
      <c r="AA10" s="16"/>
      <c r="AB10" s="3">
        <f t="shared" si="9"/>
        <v>45298</v>
      </c>
      <c r="AC10" s="4" t="s">
        <v>45</v>
      </c>
      <c r="AD10" s="17" t="s">
        <v>344</v>
      </c>
      <c r="AE10" s="12">
        <f t="shared" si="12"/>
        <v>45329</v>
      </c>
      <c r="AF10" s="13" t="s">
        <v>48</v>
      </c>
      <c r="AG10" s="16"/>
      <c r="AH10" s="12">
        <f t="shared" si="11"/>
        <v>45358</v>
      </c>
      <c r="AI10" s="13" t="s">
        <v>48</v>
      </c>
      <c r="AJ10" s="16" t="s">
        <v>366</v>
      </c>
    </row>
    <row r="11" spans="1:36" ht="45" customHeight="1" x14ac:dyDescent="0.15">
      <c r="A11" s="3">
        <f t="shared" si="0"/>
        <v>45024</v>
      </c>
      <c r="B11" s="4" t="s">
        <v>43</v>
      </c>
      <c r="C11" s="5" t="s">
        <v>243</v>
      </c>
      <c r="D11" s="3">
        <f t="shared" si="1"/>
        <v>45054</v>
      </c>
      <c r="E11" s="4" t="s">
        <v>46</v>
      </c>
      <c r="F11" s="5" t="s">
        <v>32</v>
      </c>
      <c r="G11" s="12">
        <f t="shared" si="2"/>
        <v>45085</v>
      </c>
      <c r="H11" s="13" t="s">
        <v>49</v>
      </c>
      <c r="I11" s="16"/>
      <c r="J11" s="3">
        <f t="shared" si="3"/>
        <v>45115</v>
      </c>
      <c r="K11" s="4" t="s">
        <v>43</v>
      </c>
      <c r="L11" s="5" t="s">
        <v>298</v>
      </c>
      <c r="M11" s="3">
        <f t="shared" si="4"/>
        <v>45146</v>
      </c>
      <c r="N11" s="4" t="s">
        <v>47</v>
      </c>
      <c r="O11" s="5"/>
      <c r="P11" s="3">
        <f t="shared" si="5"/>
        <v>45177</v>
      </c>
      <c r="Q11" s="4" t="s">
        <v>41</v>
      </c>
      <c r="R11" s="5" t="s">
        <v>320</v>
      </c>
      <c r="S11" s="3">
        <f t="shared" si="6"/>
        <v>45207</v>
      </c>
      <c r="T11" s="4" t="s">
        <v>45</v>
      </c>
      <c r="U11" s="5"/>
      <c r="V11" s="12">
        <f t="shared" si="7"/>
        <v>45238</v>
      </c>
      <c r="W11" s="13" t="s">
        <v>48</v>
      </c>
      <c r="X11" s="16"/>
      <c r="Y11" s="3">
        <f t="shared" si="8"/>
        <v>45268</v>
      </c>
      <c r="Z11" s="4" t="s">
        <v>41</v>
      </c>
      <c r="AA11" s="5" t="s">
        <v>68</v>
      </c>
      <c r="AB11" s="3">
        <f t="shared" si="9"/>
        <v>45299</v>
      </c>
      <c r="AC11" s="4" t="s">
        <v>46</v>
      </c>
      <c r="AD11" s="5" t="s">
        <v>444</v>
      </c>
      <c r="AE11" s="12">
        <f t="shared" si="12"/>
        <v>45330</v>
      </c>
      <c r="AF11" s="13" t="s">
        <v>49</v>
      </c>
      <c r="AG11" s="16"/>
      <c r="AH11" s="12">
        <f t="shared" si="11"/>
        <v>45359</v>
      </c>
      <c r="AI11" s="13" t="s">
        <v>49</v>
      </c>
      <c r="AJ11" s="16"/>
    </row>
    <row r="12" spans="1:36" ht="45" customHeight="1" x14ac:dyDescent="0.15">
      <c r="A12" s="3">
        <f t="shared" si="0"/>
        <v>45025</v>
      </c>
      <c r="B12" s="4" t="s">
        <v>45</v>
      </c>
      <c r="C12" s="5" t="s">
        <v>245</v>
      </c>
      <c r="D12" s="3">
        <f t="shared" si="1"/>
        <v>45055</v>
      </c>
      <c r="E12" s="4" t="s">
        <v>47</v>
      </c>
      <c r="F12" s="5" t="s">
        <v>32</v>
      </c>
      <c r="G12" s="3">
        <f t="shared" si="2"/>
        <v>45086</v>
      </c>
      <c r="H12" s="4" t="s">
        <v>41</v>
      </c>
      <c r="I12" s="5" t="s">
        <v>416</v>
      </c>
      <c r="J12" s="3">
        <f t="shared" si="3"/>
        <v>45116</v>
      </c>
      <c r="K12" s="4" t="s">
        <v>45</v>
      </c>
      <c r="L12" s="5" t="s">
        <v>268</v>
      </c>
      <c r="M12" s="12">
        <f t="shared" si="4"/>
        <v>45147</v>
      </c>
      <c r="N12" s="13" t="s">
        <v>48</v>
      </c>
      <c r="O12" s="16"/>
      <c r="P12" s="3">
        <f t="shared" si="5"/>
        <v>45178</v>
      </c>
      <c r="Q12" s="4" t="s">
        <v>43</v>
      </c>
      <c r="R12" s="5" t="s">
        <v>82</v>
      </c>
      <c r="S12" s="3">
        <f t="shared" si="6"/>
        <v>45208</v>
      </c>
      <c r="T12" s="4" t="s">
        <v>46</v>
      </c>
      <c r="U12" s="5"/>
      <c r="V12" s="12">
        <f t="shared" si="7"/>
        <v>45239</v>
      </c>
      <c r="W12" s="13" t="s">
        <v>49</v>
      </c>
      <c r="X12" s="16" t="s">
        <v>253</v>
      </c>
      <c r="Y12" s="3">
        <f t="shared" si="8"/>
        <v>45269</v>
      </c>
      <c r="Z12" s="4" t="s">
        <v>43</v>
      </c>
      <c r="AA12" s="5" t="s">
        <v>267</v>
      </c>
      <c r="AB12" s="3">
        <f t="shared" si="9"/>
        <v>45300</v>
      </c>
      <c r="AC12" s="4" t="s">
        <v>47</v>
      </c>
      <c r="AD12" s="5" t="s">
        <v>446</v>
      </c>
      <c r="AE12" s="3">
        <f t="shared" si="12"/>
        <v>45331</v>
      </c>
      <c r="AF12" s="4" t="s">
        <v>41</v>
      </c>
      <c r="AG12" s="5" t="s">
        <v>317</v>
      </c>
      <c r="AH12" s="3">
        <f t="shared" si="11"/>
        <v>45360</v>
      </c>
      <c r="AI12" s="4" t="s">
        <v>41</v>
      </c>
      <c r="AJ12" s="5" t="s">
        <v>419</v>
      </c>
    </row>
    <row r="13" spans="1:36" ht="45" customHeight="1" x14ac:dyDescent="0.15">
      <c r="A13" s="3">
        <f t="shared" si="0"/>
        <v>45026</v>
      </c>
      <c r="B13" s="4" t="s">
        <v>46</v>
      </c>
      <c r="C13" s="5" t="s">
        <v>333</v>
      </c>
      <c r="D13" s="12">
        <f t="shared" si="1"/>
        <v>45056</v>
      </c>
      <c r="E13" s="13" t="s">
        <v>48</v>
      </c>
      <c r="F13" s="16"/>
      <c r="G13" s="3">
        <f t="shared" si="2"/>
        <v>45087</v>
      </c>
      <c r="H13" s="4" t="s">
        <v>43</v>
      </c>
      <c r="I13" s="5" t="s">
        <v>397</v>
      </c>
      <c r="J13" s="3">
        <f t="shared" si="3"/>
        <v>45117</v>
      </c>
      <c r="K13" s="4" t="s">
        <v>46</v>
      </c>
      <c r="L13" s="5" t="s">
        <v>277</v>
      </c>
      <c r="M13" s="12">
        <f t="shared" si="4"/>
        <v>45148</v>
      </c>
      <c r="N13" s="13" t="s">
        <v>49</v>
      </c>
      <c r="O13" s="16"/>
      <c r="P13" s="3">
        <f t="shared" si="5"/>
        <v>45179</v>
      </c>
      <c r="Q13" s="4" t="s">
        <v>45</v>
      </c>
      <c r="R13" s="5"/>
      <c r="S13" s="3">
        <f t="shared" si="6"/>
        <v>45209</v>
      </c>
      <c r="T13" s="4" t="s">
        <v>47</v>
      </c>
      <c r="U13" s="5" t="s">
        <v>432</v>
      </c>
      <c r="V13" s="3">
        <f t="shared" si="7"/>
        <v>45240</v>
      </c>
      <c r="W13" s="4" t="s">
        <v>41</v>
      </c>
      <c r="X13" s="5"/>
      <c r="Y13" s="3">
        <f t="shared" si="8"/>
        <v>45270</v>
      </c>
      <c r="Z13" s="4" t="s">
        <v>45</v>
      </c>
      <c r="AA13" s="5" t="s">
        <v>292</v>
      </c>
      <c r="AB13" s="12">
        <f t="shared" si="9"/>
        <v>45301</v>
      </c>
      <c r="AC13" s="13" t="s">
        <v>48</v>
      </c>
      <c r="AD13" s="16"/>
      <c r="AE13" s="3">
        <f t="shared" si="12"/>
        <v>45332</v>
      </c>
      <c r="AF13" s="4" t="s">
        <v>43</v>
      </c>
      <c r="AG13" s="98"/>
      <c r="AH13" s="3">
        <f t="shared" si="11"/>
        <v>45361</v>
      </c>
      <c r="AI13" s="4" t="s">
        <v>43</v>
      </c>
      <c r="AJ13" s="5" t="s">
        <v>346</v>
      </c>
    </row>
    <row r="14" spans="1:36" ht="45" customHeight="1" x14ac:dyDescent="0.15">
      <c r="A14" s="3">
        <f t="shared" si="0"/>
        <v>45027</v>
      </c>
      <c r="B14" s="4" t="s">
        <v>47</v>
      </c>
      <c r="C14" s="5" t="s">
        <v>32</v>
      </c>
      <c r="D14" s="12">
        <f t="shared" si="1"/>
        <v>45057</v>
      </c>
      <c r="E14" s="13" t="s">
        <v>49</v>
      </c>
      <c r="F14" s="16"/>
      <c r="G14" s="3">
        <f t="shared" si="2"/>
        <v>45088</v>
      </c>
      <c r="H14" s="4" t="s">
        <v>45</v>
      </c>
      <c r="I14" s="5" t="s">
        <v>398</v>
      </c>
      <c r="J14" s="3">
        <f t="shared" si="3"/>
        <v>45118</v>
      </c>
      <c r="K14" s="4" t="s">
        <v>47</v>
      </c>
      <c r="L14" s="17" t="s">
        <v>417</v>
      </c>
      <c r="M14" s="12">
        <f t="shared" si="4"/>
        <v>45149</v>
      </c>
      <c r="N14" s="13" t="s">
        <v>41</v>
      </c>
      <c r="O14" s="16" t="s">
        <v>26</v>
      </c>
      <c r="P14" s="3">
        <f t="shared" si="5"/>
        <v>45180</v>
      </c>
      <c r="Q14" s="4" t="s">
        <v>46</v>
      </c>
      <c r="R14" s="5"/>
      <c r="S14" s="12">
        <f t="shared" si="6"/>
        <v>45210</v>
      </c>
      <c r="T14" s="13" t="s">
        <v>48</v>
      </c>
      <c r="U14" s="16"/>
      <c r="V14" s="3">
        <f t="shared" si="7"/>
        <v>45241</v>
      </c>
      <c r="W14" s="4" t="s">
        <v>43</v>
      </c>
      <c r="X14" s="98"/>
      <c r="Y14" s="3">
        <f t="shared" si="8"/>
        <v>45271</v>
      </c>
      <c r="Z14" s="4" t="s">
        <v>46</v>
      </c>
      <c r="AA14" s="5" t="s">
        <v>273</v>
      </c>
      <c r="AB14" s="12">
        <f t="shared" si="9"/>
        <v>45302</v>
      </c>
      <c r="AC14" s="13" t="s">
        <v>49</v>
      </c>
      <c r="AD14" s="16"/>
      <c r="AE14" s="12">
        <f t="shared" si="12"/>
        <v>45333</v>
      </c>
      <c r="AF14" s="13" t="s">
        <v>45</v>
      </c>
      <c r="AG14" s="16" t="s">
        <v>28</v>
      </c>
      <c r="AH14" s="3">
        <f t="shared" si="11"/>
        <v>45362</v>
      </c>
      <c r="AI14" s="4" t="s">
        <v>45</v>
      </c>
      <c r="AJ14" s="101" t="s">
        <v>102</v>
      </c>
    </row>
    <row r="15" spans="1:36" ht="45" customHeight="1" x14ac:dyDescent="0.15">
      <c r="A15" s="12">
        <f t="shared" si="0"/>
        <v>45028</v>
      </c>
      <c r="B15" s="13" t="s">
        <v>48</v>
      </c>
      <c r="C15" s="16"/>
      <c r="D15" s="3">
        <f t="shared" si="1"/>
        <v>45058</v>
      </c>
      <c r="E15" s="4" t="s">
        <v>41</v>
      </c>
      <c r="F15" s="5" t="s">
        <v>319</v>
      </c>
      <c r="G15" s="3">
        <f t="shared" si="2"/>
        <v>45089</v>
      </c>
      <c r="H15" s="4" t="s">
        <v>46</v>
      </c>
      <c r="I15" s="5" t="s">
        <v>291</v>
      </c>
      <c r="J15" s="12">
        <f t="shared" si="3"/>
        <v>45119</v>
      </c>
      <c r="K15" s="13" t="s">
        <v>48</v>
      </c>
      <c r="L15" s="127" t="s">
        <v>365</v>
      </c>
      <c r="M15" s="3">
        <f t="shared" si="4"/>
        <v>45150</v>
      </c>
      <c r="N15" s="4" t="s">
        <v>43</v>
      </c>
      <c r="O15" s="5" t="s">
        <v>272</v>
      </c>
      <c r="P15" s="3">
        <f t="shared" si="5"/>
        <v>45181</v>
      </c>
      <c r="Q15" s="4" t="s">
        <v>47</v>
      </c>
      <c r="R15" s="5" t="s">
        <v>83</v>
      </c>
      <c r="S15" s="12">
        <f t="shared" si="6"/>
        <v>45211</v>
      </c>
      <c r="T15" s="13" t="s">
        <v>49</v>
      </c>
      <c r="U15" s="16"/>
      <c r="V15" s="3">
        <f t="shared" si="7"/>
        <v>45242</v>
      </c>
      <c r="W15" s="4" t="s">
        <v>45</v>
      </c>
      <c r="X15" s="5" t="s">
        <v>348</v>
      </c>
      <c r="Y15" s="3">
        <f t="shared" si="8"/>
        <v>45272</v>
      </c>
      <c r="Z15" s="4" t="s">
        <v>47</v>
      </c>
      <c r="AA15" s="5" t="s">
        <v>285</v>
      </c>
      <c r="AB15" s="12">
        <f t="shared" si="9"/>
        <v>45303</v>
      </c>
      <c r="AC15" s="13" t="s">
        <v>41</v>
      </c>
      <c r="AD15" s="16" t="s">
        <v>239</v>
      </c>
      <c r="AE15" s="3">
        <f t="shared" si="12"/>
        <v>45334</v>
      </c>
      <c r="AF15" s="4" t="s">
        <v>46</v>
      </c>
      <c r="AG15" s="5" t="s">
        <v>458</v>
      </c>
      <c r="AH15" s="3">
        <f t="shared" si="11"/>
        <v>45363</v>
      </c>
      <c r="AI15" s="4" t="s">
        <v>46</v>
      </c>
      <c r="AJ15" s="5" t="s">
        <v>122</v>
      </c>
    </row>
    <row r="16" spans="1:36" ht="45" customHeight="1" x14ac:dyDescent="0.15">
      <c r="A16" s="12">
        <f t="shared" si="0"/>
        <v>45029</v>
      </c>
      <c r="B16" s="13" t="s">
        <v>49</v>
      </c>
      <c r="C16" s="14"/>
      <c r="D16" s="3">
        <f t="shared" si="1"/>
        <v>45059</v>
      </c>
      <c r="E16" s="4" t="s">
        <v>43</v>
      </c>
      <c r="F16" s="5"/>
      <c r="G16" s="3">
        <f t="shared" si="2"/>
        <v>45090</v>
      </c>
      <c r="H16" s="4" t="s">
        <v>47</v>
      </c>
      <c r="I16" s="5" t="s">
        <v>30</v>
      </c>
      <c r="J16" s="12">
        <f t="shared" si="3"/>
        <v>45120</v>
      </c>
      <c r="K16" s="13" t="s">
        <v>49</v>
      </c>
      <c r="L16" s="16"/>
      <c r="M16" s="3">
        <f t="shared" si="4"/>
        <v>45151</v>
      </c>
      <c r="N16" s="4" t="s">
        <v>45</v>
      </c>
      <c r="O16" s="5" t="s">
        <v>115</v>
      </c>
      <c r="P16" s="12">
        <f t="shared" si="5"/>
        <v>45182</v>
      </c>
      <c r="Q16" s="13" t="s">
        <v>48</v>
      </c>
      <c r="R16" s="16"/>
      <c r="S16" s="12">
        <f t="shared" si="6"/>
        <v>45212</v>
      </c>
      <c r="T16" s="13" t="s">
        <v>41</v>
      </c>
      <c r="U16" s="16" t="s">
        <v>257</v>
      </c>
      <c r="V16" s="3">
        <f t="shared" si="7"/>
        <v>45243</v>
      </c>
      <c r="W16" s="4" t="s">
        <v>46</v>
      </c>
      <c r="X16" s="5"/>
      <c r="Y16" s="12">
        <f t="shared" si="8"/>
        <v>45273</v>
      </c>
      <c r="Z16" s="13" t="s">
        <v>48</v>
      </c>
      <c r="AA16" s="16"/>
      <c r="AB16" s="3">
        <f t="shared" si="9"/>
        <v>45304</v>
      </c>
      <c r="AC16" s="4" t="s">
        <v>43</v>
      </c>
      <c r="AD16" s="5"/>
      <c r="AE16" s="3">
        <f t="shared" si="12"/>
        <v>45335</v>
      </c>
      <c r="AF16" s="4" t="s">
        <v>47</v>
      </c>
      <c r="AG16" s="5"/>
      <c r="AH16" s="3">
        <f t="shared" si="11"/>
        <v>45364</v>
      </c>
      <c r="AI16" s="4" t="s">
        <v>47</v>
      </c>
      <c r="AJ16" s="101" t="s">
        <v>102</v>
      </c>
    </row>
    <row r="17" spans="1:37" ht="45" customHeight="1" x14ac:dyDescent="0.15">
      <c r="A17" s="3">
        <f t="shared" si="0"/>
        <v>45030</v>
      </c>
      <c r="B17" s="4" t="s">
        <v>41</v>
      </c>
      <c r="C17" s="102" t="s">
        <v>316</v>
      </c>
      <c r="D17" s="3">
        <f t="shared" si="1"/>
        <v>45060</v>
      </c>
      <c r="E17" s="4" t="s">
        <v>45</v>
      </c>
      <c r="F17" s="5" t="s">
        <v>95</v>
      </c>
      <c r="G17" s="12">
        <f t="shared" si="2"/>
        <v>45091</v>
      </c>
      <c r="H17" s="13" t="s">
        <v>48</v>
      </c>
      <c r="I17" s="16"/>
      <c r="J17" s="3">
        <f t="shared" si="3"/>
        <v>45121</v>
      </c>
      <c r="K17" s="4" t="s">
        <v>41</v>
      </c>
      <c r="L17" s="5" t="s">
        <v>418</v>
      </c>
      <c r="M17" s="3">
        <f t="shared" si="4"/>
        <v>45152</v>
      </c>
      <c r="N17" s="4" t="s">
        <v>46</v>
      </c>
      <c r="O17" s="5"/>
      <c r="P17" s="12">
        <f t="shared" si="5"/>
        <v>45183</v>
      </c>
      <c r="Q17" s="13" t="s">
        <v>49</v>
      </c>
      <c r="R17" s="16"/>
      <c r="S17" s="3">
        <f t="shared" si="6"/>
        <v>45213</v>
      </c>
      <c r="T17" s="4" t="s">
        <v>43</v>
      </c>
      <c r="U17" s="5" t="s">
        <v>33</v>
      </c>
      <c r="V17" s="3">
        <f t="shared" si="7"/>
        <v>45244</v>
      </c>
      <c r="W17" s="4" t="s">
        <v>47</v>
      </c>
      <c r="X17" s="5" t="s">
        <v>318</v>
      </c>
      <c r="Y17" s="12">
        <f t="shared" si="8"/>
        <v>45274</v>
      </c>
      <c r="Z17" s="13" t="s">
        <v>49</v>
      </c>
      <c r="AA17" s="16"/>
      <c r="AB17" s="3">
        <f t="shared" si="9"/>
        <v>45305</v>
      </c>
      <c r="AC17" s="4" t="s">
        <v>45</v>
      </c>
      <c r="AD17" s="5"/>
      <c r="AE17" s="12">
        <f t="shared" si="12"/>
        <v>45336</v>
      </c>
      <c r="AF17" s="13" t="s">
        <v>48</v>
      </c>
      <c r="AG17" s="99"/>
      <c r="AH17" s="12">
        <f t="shared" si="11"/>
        <v>45365</v>
      </c>
      <c r="AI17" s="13" t="s">
        <v>48</v>
      </c>
      <c r="AJ17" s="99" t="s">
        <v>102</v>
      </c>
    </row>
    <row r="18" spans="1:37" ht="45" customHeight="1" x14ac:dyDescent="0.15">
      <c r="A18" s="3">
        <f t="shared" si="0"/>
        <v>45031</v>
      </c>
      <c r="B18" s="4" t="s">
        <v>43</v>
      </c>
      <c r="C18" s="5" t="s">
        <v>314</v>
      </c>
      <c r="D18" s="3">
        <f t="shared" si="1"/>
        <v>45061</v>
      </c>
      <c r="E18" s="4" t="s">
        <v>46</v>
      </c>
      <c r="F18" s="5" t="s">
        <v>313</v>
      </c>
      <c r="G18" s="12">
        <f t="shared" si="2"/>
        <v>45092</v>
      </c>
      <c r="H18" s="13" t="s">
        <v>49</v>
      </c>
      <c r="I18" s="16" t="s">
        <v>253</v>
      </c>
      <c r="J18" s="3">
        <f t="shared" si="3"/>
        <v>45122</v>
      </c>
      <c r="K18" s="4" t="s">
        <v>43</v>
      </c>
      <c r="L18" s="5" t="s">
        <v>381</v>
      </c>
      <c r="M18" s="3">
        <f t="shared" si="4"/>
        <v>45153</v>
      </c>
      <c r="N18" s="4" t="s">
        <v>47</v>
      </c>
      <c r="O18" s="5"/>
      <c r="P18" s="12">
        <f t="shared" si="5"/>
        <v>45184</v>
      </c>
      <c r="Q18" s="13" t="s">
        <v>41</v>
      </c>
      <c r="R18" s="16" t="s">
        <v>252</v>
      </c>
      <c r="S18" s="3">
        <f t="shared" si="6"/>
        <v>45214</v>
      </c>
      <c r="T18" s="4" t="s">
        <v>45</v>
      </c>
      <c r="U18" s="5" t="s">
        <v>65</v>
      </c>
      <c r="V18" s="12">
        <f t="shared" si="7"/>
        <v>45245</v>
      </c>
      <c r="W18" s="13" t="s">
        <v>48</v>
      </c>
      <c r="X18" s="16"/>
      <c r="Y18" s="3">
        <f t="shared" si="8"/>
        <v>45275</v>
      </c>
      <c r="Z18" s="4" t="s">
        <v>41</v>
      </c>
      <c r="AA18" s="5" t="s">
        <v>321</v>
      </c>
      <c r="AB18" s="3">
        <f t="shared" si="9"/>
        <v>45306</v>
      </c>
      <c r="AC18" s="4" t="s">
        <v>46</v>
      </c>
      <c r="AD18" s="5"/>
      <c r="AE18" s="12">
        <f t="shared" si="12"/>
        <v>45337</v>
      </c>
      <c r="AF18" s="13" t="s">
        <v>49</v>
      </c>
      <c r="AG18" s="99"/>
      <c r="AH18" s="12">
        <f t="shared" si="11"/>
        <v>45366</v>
      </c>
      <c r="AI18" s="13" t="s">
        <v>49</v>
      </c>
      <c r="AJ18" s="16"/>
    </row>
    <row r="19" spans="1:37" ht="45" customHeight="1" x14ac:dyDescent="0.15">
      <c r="A19" s="3">
        <f t="shared" si="0"/>
        <v>45032</v>
      </c>
      <c r="B19" s="4" t="s">
        <v>45</v>
      </c>
      <c r="C19" s="98"/>
      <c r="D19" s="3">
        <f t="shared" si="1"/>
        <v>45062</v>
      </c>
      <c r="E19" s="4" t="s">
        <v>47</v>
      </c>
      <c r="F19" s="5" t="s">
        <v>312</v>
      </c>
      <c r="G19" s="3">
        <f t="shared" si="2"/>
        <v>45093</v>
      </c>
      <c r="H19" s="4" t="s">
        <v>41</v>
      </c>
      <c r="I19" s="98"/>
      <c r="J19" s="3">
        <f t="shared" si="3"/>
        <v>45123</v>
      </c>
      <c r="K19" s="4" t="s">
        <v>45</v>
      </c>
      <c r="L19" s="5" t="s">
        <v>147</v>
      </c>
      <c r="M19" s="12">
        <f t="shared" si="4"/>
        <v>45154</v>
      </c>
      <c r="N19" s="13" t="s">
        <v>48</v>
      </c>
      <c r="O19" s="16"/>
      <c r="P19" s="3">
        <f t="shared" si="5"/>
        <v>45185</v>
      </c>
      <c r="Q19" s="4" t="s">
        <v>43</v>
      </c>
      <c r="R19" s="5" t="s">
        <v>338</v>
      </c>
      <c r="S19" s="3">
        <f t="shared" si="6"/>
        <v>45215</v>
      </c>
      <c r="T19" s="4" t="s">
        <v>46</v>
      </c>
      <c r="U19" s="5" t="s">
        <v>247</v>
      </c>
      <c r="V19" s="12">
        <f t="shared" si="7"/>
        <v>45246</v>
      </c>
      <c r="W19" s="13" t="s">
        <v>49</v>
      </c>
      <c r="X19" s="16"/>
      <c r="Y19" s="3">
        <f t="shared" si="8"/>
        <v>45276</v>
      </c>
      <c r="Z19" s="4" t="s">
        <v>43</v>
      </c>
      <c r="AA19" s="5" t="s">
        <v>274</v>
      </c>
      <c r="AB19" s="3">
        <f t="shared" si="9"/>
        <v>45307</v>
      </c>
      <c r="AC19" s="4" t="s">
        <v>47</v>
      </c>
      <c r="AD19" s="5" t="s">
        <v>327</v>
      </c>
      <c r="AE19" s="3">
        <f t="shared" si="12"/>
        <v>45338</v>
      </c>
      <c r="AF19" s="4" t="s">
        <v>41</v>
      </c>
      <c r="AG19" s="5" t="s">
        <v>261</v>
      </c>
      <c r="AH19" s="3">
        <f t="shared" si="11"/>
        <v>45367</v>
      </c>
      <c r="AI19" s="4" t="s">
        <v>41</v>
      </c>
      <c r="AJ19" s="5" t="s">
        <v>321</v>
      </c>
    </row>
    <row r="20" spans="1:37" ht="45" customHeight="1" x14ac:dyDescent="0.15">
      <c r="A20" s="3">
        <f t="shared" si="0"/>
        <v>45033</v>
      </c>
      <c r="B20" s="4" t="s">
        <v>46</v>
      </c>
      <c r="C20" s="98"/>
      <c r="D20" s="12">
        <f t="shared" si="1"/>
        <v>45063</v>
      </c>
      <c r="E20" s="13" t="s">
        <v>48</v>
      </c>
      <c r="F20" s="16"/>
      <c r="G20" s="3">
        <f t="shared" si="2"/>
        <v>45094</v>
      </c>
      <c r="H20" s="4" t="s">
        <v>43</v>
      </c>
      <c r="I20" s="5" t="s">
        <v>380</v>
      </c>
      <c r="J20" s="3">
        <f t="shared" si="3"/>
        <v>45124</v>
      </c>
      <c r="K20" s="4" t="s">
        <v>46</v>
      </c>
      <c r="L20" s="5" t="s">
        <v>412</v>
      </c>
      <c r="M20" s="12">
        <f t="shared" si="4"/>
        <v>45155</v>
      </c>
      <c r="N20" s="13" t="s">
        <v>49</v>
      </c>
      <c r="O20" s="16"/>
      <c r="P20" s="3">
        <f t="shared" si="5"/>
        <v>45186</v>
      </c>
      <c r="Q20" s="4" t="s">
        <v>45</v>
      </c>
      <c r="R20" s="5"/>
      <c r="S20" s="3">
        <f t="shared" si="6"/>
        <v>45216</v>
      </c>
      <c r="T20" s="4" t="s">
        <v>47</v>
      </c>
      <c r="U20" s="17" t="s">
        <v>433</v>
      </c>
      <c r="V20" s="3">
        <f t="shared" si="7"/>
        <v>45247</v>
      </c>
      <c r="W20" s="4" t="s">
        <v>41</v>
      </c>
      <c r="X20" s="5"/>
      <c r="Y20" s="3">
        <f t="shared" si="8"/>
        <v>45277</v>
      </c>
      <c r="Z20" s="4" t="s">
        <v>45</v>
      </c>
      <c r="AA20" s="5" t="s">
        <v>439</v>
      </c>
      <c r="AB20" s="12">
        <f t="shared" si="9"/>
        <v>45308</v>
      </c>
      <c r="AC20" s="13" t="s">
        <v>48</v>
      </c>
      <c r="AD20" s="16" t="s">
        <v>32</v>
      </c>
      <c r="AE20" s="3">
        <f t="shared" si="12"/>
        <v>45339</v>
      </c>
      <c r="AF20" s="4" t="s">
        <v>43</v>
      </c>
      <c r="AG20" s="5"/>
      <c r="AH20" s="3">
        <f t="shared" si="11"/>
        <v>45368</v>
      </c>
      <c r="AI20" s="4" t="s">
        <v>43</v>
      </c>
      <c r="AJ20" s="5" t="s">
        <v>100</v>
      </c>
    </row>
    <row r="21" spans="1:37" ht="45" customHeight="1" x14ac:dyDescent="0.15">
      <c r="A21" s="3">
        <f t="shared" si="0"/>
        <v>45034</v>
      </c>
      <c r="B21" s="4" t="s">
        <v>47</v>
      </c>
      <c r="C21" s="17" t="s">
        <v>322</v>
      </c>
      <c r="D21" s="12">
        <f t="shared" si="1"/>
        <v>45064</v>
      </c>
      <c r="E21" s="13" t="s">
        <v>49</v>
      </c>
      <c r="F21" s="16"/>
      <c r="G21" s="3">
        <f t="shared" si="2"/>
        <v>45095</v>
      </c>
      <c r="H21" s="4" t="s">
        <v>45</v>
      </c>
      <c r="I21" s="5" t="s">
        <v>393</v>
      </c>
      <c r="J21" s="3">
        <f t="shared" si="3"/>
        <v>45125</v>
      </c>
      <c r="K21" s="4" t="s">
        <v>47</v>
      </c>
      <c r="L21" s="5" t="s">
        <v>59</v>
      </c>
      <c r="M21" s="3">
        <f t="shared" si="4"/>
        <v>45156</v>
      </c>
      <c r="N21" s="4" t="s">
        <v>41</v>
      </c>
      <c r="O21" s="5"/>
      <c r="P21" s="3">
        <f t="shared" si="5"/>
        <v>45187</v>
      </c>
      <c r="Q21" s="4" t="s">
        <v>46</v>
      </c>
      <c r="R21" s="5" t="s">
        <v>339</v>
      </c>
      <c r="S21" s="12">
        <f t="shared" si="6"/>
        <v>45217</v>
      </c>
      <c r="T21" s="13" t="s">
        <v>48</v>
      </c>
      <c r="U21" s="100"/>
      <c r="V21" s="3">
        <f t="shared" si="7"/>
        <v>45248</v>
      </c>
      <c r="W21" s="4" t="s">
        <v>43</v>
      </c>
      <c r="X21" s="5" t="s">
        <v>436</v>
      </c>
      <c r="Y21" s="3">
        <f t="shared" si="8"/>
        <v>45278</v>
      </c>
      <c r="Z21" s="4" t="s">
        <v>46</v>
      </c>
      <c r="AA21" s="5" t="s">
        <v>440</v>
      </c>
      <c r="AB21" s="12">
        <f t="shared" si="9"/>
        <v>45309</v>
      </c>
      <c r="AC21" s="13" t="s">
        <v>49</v>
      </c>
      <c r="AD21" s="16" t="s">
        <v>263</v>
      </c>
      <c r="AE21" s="3">
        <f t="shared" si="12"/>
        <v>45340</v>
      </c>
      <c r="AF21" s="4" t="s">
        <v>45</v>
      </c>
      <c r="AG21" s="5" t="s">
        <v>64</v>
      </c>
      <c r="AH21" s="3">
        <f t="shared" si="11"/>
        <v>45369</v>
      </c>
      <c r="AI21" s="4" t="s">
        <v>45</v>
      </c>
      <c r="AJ21" s="5" t="s">
        <v>95</v>
      </c>
    </row>
    <row r="22" spans="1:37" ht="45" customHeight="1" x14ac:dyDescent="0.15">
      <c r="A22" s="12">
        <f t="shared" si="0"/>
        <v>45035</v>
      </c>
      <c r="B22" s="13" t="s">
        <v>48</v>
      </c>
      <c r="C22" s="16"/>
      <c r="D22" s="3">
        <f t="shared" si="1"/>
        <v>45065</v>
      </c>
      <c r="E22" s="4" t="s">
        <v>41</v>
      </c>
      <c r="F22" s="5" t="s">
        <v>247</v>
      </c>
      <c r="G22" s="3">
        <f t="shared" si="2"/>
        <v>45096</v>
      </c>
      <c r="H22" s="4" t="s">
        <v>46</v>
      </c>
      <c r="I22" s="5" t="s">
        <v>306</v>
      </c>
      <c r="J22" s="12">
        <f t="shared" si="3"/>
        <v>45126</v>
      </c>
      <c r="K22" s="13" t="s">
        <v>48</v>
      </c>
      <c r="L22" s="16"/>
      <c r="M22" s="3">
        <f t="shared" si="4"/>
        <v>45157</v>
      </c>
      <c r="N22" s="4" t="s">
        <v>43</v>
      </c>
      <c r="O22" s="5" t="s">
        <v>423</v>
      </c>
      <c r="P22" s="3">
        <f t="shared" si="5"/>
        <v>45188</v>
      </c>
      <c r="Q22" s="4" t="s">
        <v>47</v>
      </c>
      <c r="R22" s="5" t="s">
        <v>317</v>
      </c>
      <c r="S22" s="12">
        <f t="shared" si="6"/>
        <v>45218</v>
      </c>
      <c r="T22" s="13" t="s">
        <v>49</v>
      </c>
      <c r="U22" s="16"/>
      <c r="V22" s="3">
        <f t="shared" si="7"/>
        <v>45249</v>
      </c>
      <c r="W22" s="4" t="s">
        <v>45</v>
      </c>
      <c r="X22" s="5" t="s">
        <v>342</v>
      </c>
      <c r="Y22" s="3">
        <f t="shared" si="8"/>
        <v>45279</v>
      </c>
      <c r="Z22" s="4" t="s">
        <v>47</v>
      </c>
      <c r="AA22" s="5" t="s">
        <v>343</v>
      </c>
      <c r="AB22" s="3">
        <f t="shared" si="9"/>
        <v>45310</v>
      </c>
      <c r="AC22" s="4" t="s">
        <v>41</v>
      </c>
      <c r="AD22" s="5" t="s">
        <v>300</v>
      </c>
      <c r="AE22" s="3">
        <f t="shared" si="12"/>
        <v>45341</v>
      </c>
      <c r="AF22" s="4" t="s">
        <v>46</v>
      </c>
      <c r="AG22" s="5" t="s">
        <v>308</v>
      </c>
      <c r="AH22" s="3">
        <f t="shared" si="11"/>
        <v>45370</v>
      </c>
      <c r="AI22" s="4" t="s">
        <v>46</v>
      </c>
      <c r="AJ22" s="5" t="s">
        <v>95</v>
      </c>
    </row>
    <row r="23" spans="1:37" ht="45" customHeight="1" x14ac:dyDescent="0.15">
      <c r="A23" s="12">
        <f t="shared" si="0"/>
        <v>45036</v>
      </c>
      <c r="B23" s="13" t="s">
        <v>49</v>
      </c>
      <c r="C23" s="16"/>
      <c r="D23" s="3">
        <f t="shared" si="1"/>
        <v>45066</v>
      </c>
      <c r="E23" s="4" t="s">
        <v>43</v>
      </c>
      <c r="F23" s="5" t="s">
        <v>248</v>
      </c>
      <c r="G23" s="3">
        <f t="shared" si="2"/>
        <v>45097</v>
      </c>
      <c r="H23" s="4" t="s">
        <v>47</v>
      </c>
      <c r="I23" s="5" t="s">
        <v>318</v>
      </c>
      <c r="J23" s="12">
        <f t="shared" si="3"/>
        <v>45127</v>
      </c>
      <c r="K23" s="13" t="s">
        <v>49</v>
      </c>
      <c r="L23" s="16" t="s">
        <v>283</v>
      </c>
      <c r="M23" s="3">
        <f t="shared" si="4"/>
        <v>45158</v>
      </c>
      <c r="N23" s="4" t="s">
        <v>45</v>
      </c>
      <c r="O23" s="5" t="s">
        <v>424</v>
      </c>
      <c r="P23" s="12">
        <f t="shared" si="5"/>
        <v>45189</v>
      </c>
      <c r="Q23" s="13" t="s">
        <v>48</v>
      </c>
      <c r="R23" s="16"/>
      <c r="S23" s="3">
        <f t="shared" si="6"/>
        <v>45219</v>
      </c>
      <c r="T23" s="4" t="s">
        <v>41</v>
      </c>
      <c r="U23" s="5" t="s">
        <v>395</v>
      </c>
      <c r="V23" s="3">
        <f t="shared" si="7"/>
        <v>45250</v>
      </c>
      <c r="W23" s="4" t="s">
        <v>46</v>
      </c>
      <c r="X23" s="5"/>
      <c r="Y23" s="12">
        <f t="shared" si="8"/>
        <v>45280</v>
      </c>
      <c r="Z23" s="13" t="s">
        <v>48</v>
      </c>
      <c r="AA23" s="16"/>
      <c r="AB23" s="3">
        <f t="shared" si="9"/>
        <v>45311</v>
      </c>
      <c r="AC23" s="4" t="s">
        <v>43</v>
      </c>
      <c r="AD23" s="5" t="s">
        <v>240</v>
      </c>
      <c r="AE23" s="3">
        <f t="shared" si="12"/>
        <v>45342</v>
      </c>
      <c r="AF23" s="4" t="s">
        <v>47</v>
      </c>
      <c r="AG23" s="5" t="s">
        <v>461</v>
      </c>
      <c r="AH23" s="12">
        <f t="shared" si="11"/>
        <v>45371</v>
      </c>
      <c r="AI23" s="13" t="s">
        <v>47</v>
      </c>
      <c r="AJ23" s="16" t="s">
        <v>34</v>
      </c>
    </row>
    <row r="24" spans="1:37" ht="45" customHeight="1" x14ac:dyDescent="0.15">
      <c r="A24" s="3">
        <f t="shared" si="0"/>
        <v>45037</v>
      </c>
      <c r="B24" s="4" t="s">
        <v>41</v>
      </c>
      <c r="C24" s="5" t="s">
        <v>328</v>
      </c>
      <c r="D24" s="3">
        <f t="shared" si="1"/>
        <v>45067</v>
      </c>
      <c r="E24" s="4" t="s">
        <v>45</v>
      </c>
      <c r="F24" s="5" t="s">
        <v>334</v>
      </c>
      <c r="G24" s="12">
        <f t="shared" si="2"/>
        <v>45098</v>
      </c>
      <c r="H24" s="13" t="s">
        <v>48</v>
      </c>
      <c r="I24" s="16"/>
      <c r="J24" s="12">
        <f t="shared" si="3"/>
        <v>45128</v>
      </c>
      <c r="K24" s="13" t="s">
        <v>41</v>
      </c>
      <c r="L24" s="16" t="s">
        <v>301</v>
      </c>
      <c r="M24" s="3">
        <f t="shared" si="4"/>
        <v>45159</v>
      </c>
      <c r="N24" s="4" t="s">
        <v>46</v>
      </c>
      <c r="O24" s="5" t="s">
        <v>428</v>
      </c>
      <c r="P24" s="12">
        <f t="shared" si="5"/>
        <v>45190</v>
      </c>
      <c r="Q24" s="13" t="s">
        <v>49</v>
      </c>
      <c r="R24" s="16" t="s">
        <v>32</v>
      </c>
      <c r="S24" s="3">
        <f t="shared" si="6"/>
        <v>45220</v>
      </c>
      <c r="T24" s="4" t="s">
        <v>43</v>
      </c>
      <c r="U24" s="5" t="s">
        <v>340</v>
      </c>
      <c r="V24" s="3">
        <f t="shared" si="7"/>
        <v>45251</v>
      </c>
      <c r="W24" s="4" t="s">
        <v>47</v>
      </c>
      <c r="X24" s="5" t="s">
        <v>319</v>
      </c>
      <c r="Y24" s="12">
        <f t="shared" si="8"/>
        <v>45281</v>
      </c>
      <c r="Z24" s="13" t="s">
        <v>49</v>
      </c>
      <c r="AA24" s="16"/>
      <c r="AB24" s="3">
        <f t="shared" si="9"/>
        <v>45312</v>
      </c>
      <c r="AC24" s="4" t="s">
        <v>45</v>
      </c>
      <c r="AD24" s="5" t="s">
        <v>241</v>
      </c>
      <c r="AE24" s="12">
        <f t="shared" si="12"/>
        <v>45343</v>
      </c>
      <c r="AF24" s="13" t="s">
        <v>48</v>
      </c>
      <c r="AG24" s="16"/>
      <c r="AH24" s="12">
        <f t="shared" si="11"/>
        <v>45372</v>
      </c>
      <c r="AI24" s="13" t="s">
        <v>48</v>
      </c>
      <c r="AJ24" s="16"/>
    </row>
    <row r="25" spans="1:37" ht="45" customHeight="1" x14ac:dyDescent="0.15">
      <c r="A25" s="3">
        <f t="shared" si="0"/>
        <v>45038</v>
      </c>
      <c r="B25" s="4" t="s">
        <v>43</v>
      </c>
      <c r="C25" s="5" t="s">
        <v>315</v>
      </c>
      <c r="D25" s="3">
        <f t="shared" si="1"/>
        <v>45068</v>
      </c>
      <c r="E25" s="4" t="s">
        <v>46</v>
      </c>
      <c r="F25" s="5"/>
      <c r="G25" s="12">
        <f t="shared" si="2"/>
        <v>45099</v>
      </c>
      <c r="H25" s="13" t="s">
        <v>49</v>
      </c>
      <c r="I25" s="16"/>
      <c r="J25" s="3">
        <f t="shared" si="3"/>
        <v>45129</v>
      </c>
      <c r="K25" s="4" t="s">
        <v>43</v>
      </c>
      <c r="L25" s="5" t="s">
        <v>254</v>
      </c>
      <c r="M25" s="3">
        <f t="shared" si="4"/>
        <v>45160</v>
      </c>
      <c r="N25" s="4" t="s">
        <v>47</v>
      </c>
      <c r="O25" s="5" t="s">
        <v>425</v>
      </c>
      <c r="P25" s="3">
        <f t="shared" si="5"/>
        <v>45191</v>
      </c>
      <c r="Q25" s="4" t="s">
        <v>41</v>
      </c>
      <c r="R25" s="5"/>
      <c r="S25" s="3">
        <f t="shared" si="6"/>
        <v>45221</v>
      </c>
      <c r="T25" s="4" t="s">
        <v>45</v>
      </c>
      <c r="U25" s="5" t="s">
        <v>278</v>
      </c>
      <c r="V25" s="12">
        <f t="shared" si="7"/>
        <v>45252</v>
      </c>
      <c r="W25" s="13" t="s">
        <v>48</v>
      </c>
      <c r="X25" s="16"/>
      <c r="Y25" s="3">
        <f t="shared" si="8"/>
        <v>45282</v>
      </c>
      <c r="Z25" s="4" t="s">
        <v>41</v>
      </c>
      <c r="AA25" s="5" t="s">
        <v>100</v>
      </c>
      <c r="AB25" s="3">
        <f t="shared" si="9"/>
        <v>45313</v>
      </c>
      <c r="AC25" s="4" t="s">
        <v>46</v>
      </c>
      <c r="AD25" s="5" t="s">
        <v>242</v>
      </c>
      <c r="AE25" s="12">
        <f t="shared" si="12"/>
        <v>45344</v>
      </c>
      <c r="AF25" s="13" t="s">
        <v>49</v>
      </c>
      <c r="AG25" s="16"/>
      <c r="AH25" s="12">
        <f t="shared" si="11"/>
        <v>45373</v>
      </c>
      <c r="AI25" s="13" t="s">
        <v>49</v>
      </c>
      <c r="AJ25" s="15"/>
      <c r="AK25" s="6"/>
    </row>
    <row r="26" spans="1:37" ht="45" customHeight="1" x14ac:dyDescent="0.15">
      <c r="A26" s="3">
        <f t="shared" si="0"/>
        <v>45039</v>
      </c>
      <c r="B26" s="4" t="s">
        <v>45</v>
      </c>
      <c r="C26" s="5" t="s">
        <v>329</v>
      </c>
      <c r="D26" s="3">
        <f t="shared" si="1"/>
        <v>45069</v>
      </c>
      <c r="E26" s="4" t="s">
        <v>47</v>
      </c>
      <c r="F26" s="5" t="s">
        <v>335</v>
      </c>
      <c r="G26" s="3">
        <f t="shared" si="2"/>
        <v>45100</v>
      </c>
      <c r="H26" s="4" t="s">
        <v>41</v>
      </c>
      <c r="I26" s="5" t="s">
        <v>249</v>
      </c>
      <c r="J26" s="3">
        <f t="shared" si="3"/>
        <v>45130</v>
      </c>
      <c r="K26" s="4" t="s">
        <v>45</v>
      </c>
      <c r="L26" s="5"/>
      <c r="M26" s="12">
        <f t="shared" si="4"/>
        <v>45161</v>
      </c>
      <c r="N26" s="13" t="s">
        <v>48</v>
      </c>
      <c r="O26" s="16"/>
      <c r="P26" s="12">
        <f t="shared" si="5"/>
        <v>45192</v>
      </c>
      <c r="Q26" s="13" t="s">
        <v>43</v>
      </c>
      <c r="R26" s="16" t="s">
        <v>244</v>
      </c>
      <c r="S26" s="3">
        <f t="shared" si="6"/>
        <v>45222</v>
      </c>
      <c r="T26" s="4" t="s">
        <v>46</v>
      </c>
      <c r="U26" s="5" t="s">
        <v>341</v>
      </c>
      <c r="V26" s="12">
        <f t="shared" si="7"/>
        <v>45253</v>
      </c>
      <c r="W26" s="13" t="s">
        <v>49</v>
      </c>
      <c r="X26" s="16" t="s">
        <v>302</v>
      </c>
      <c r="Y26" s="3">
        <f t="shared" si="8"/>
        <v>45283</v>
      </c>
      <c r="Z26" s="4" t="s">
        <v>43</v>
      </c>
      <c r="AA26" s="5" t="s">
        <v>303</v>
      </c>
      <c r="AB26" s="3">
        <f t="shared" si="9"/>
        <v>45314</v>
      </c>
      <c r="AC26" s="4" t="s">
        <v>47</v>
      </c>
      <c r="AD26" s="5" t="s">
        <v>287</v>
      </c>
      <c r="AE26" s="12">
        <f t="shared" si="12"/>
        <v>45345</v>
      </c>
      <c r="AF26" s="13" t="s">
        <v>41</v>
      </c>
      <c r="AG26" s="16" t="s">
        <v>38</v>
      </c>
      <c r="AH26" s="3">
        <f t="shared" si="11"/>
        <v>45374</v>
      </c>
      <c r="AI26" s="4" t="s">
        <v>41</v>
      </c>
      <c r="AJ26" s="5" t="s">
        <v>36</v>
      </c>
      <c r="AK26" s="6"/>
    </row>
    <row r="27" spans="1:37" ht="45" customHeight="1" x14ac:dyDescent="0.15">
      <c r="A27" s="3">
        <f t="shared" si="0"/>
        <v>45040</v>
      </c>
      <c r="B27" s="4" t="s">
        <v>46</v>
      </c>
      <c r="C27" s="5" t="s">
        <v>307</v>
      </c>
      <c r="D27" s="12">
        <f t="shared" si="1"/>
        <v>45070</v>
      </c>
      <c r="E27" s="13" t="s">
        <v>48</v>
      </c>
      <c r="F27" s="16"/>
      <c r="G27" s="3">
        <f t="shared" si="2"/>
        <v>45101</v>
      </c>
      <c r="H27" s="4" t="s">
        <v>43</v>
      </c>
      <c r="I27" s="5" t="s">
        <v>290</v>
      </c>
      <c r="J27" s="3">
        <f t="shared" si="3"/>
        <v>45131</v>
      </c>
      <c r="K27" s="4" t="s">
        <v>46</v>
      </c>
      <c r="L27" s="5"/>
      <c r="M27" s="12">
        <f t="shared" si="4"/>
        <v>45162</v>
      </c>
      <c r="N27" s="13" t="s">
        <v>49</v>
      </c>
      <c r="O27" s="16"/>
      <c r="P27" s="3">
        <f t="shared" si="5"/>
        <v>45193</v>
      </c>
      <c r="Q27" s="4" t="s">
        <v>45</v>
      </c>
      <c r="R27" s="19" t="s">
        <v>16</v>
      </c>
      <c r="S27" s="3">
        <f t="shared" si="6"/>
        <v>45223</v>
      </c>
      <c r="T27" s="4" t="s">
        <v>47</v>
      </c>
      <c r="U27" s="5" t="s">
        <v>93</v>
      </c>
      <c r="V27" s="12">
        <f t="shared" si="7"/>
        <v>45254</v>
      </c>
      <c r="W27" s="13" t="s">
        <v>41</v>
      </c>
      <c r="X27" s="16" t="s">
        <v>259</v>
      </c>
      <c r="Y27" s="3">
        <f t="shared" si="8"/>
        <v>45284</v>
      </c>
      <c r="Z27" s="4" t="s">
        <v>45</v>
      </c>
      <c r="AA27" s="5" t="s">
        <v>57</v>
      </c>
      <c r="AB27" s="12">
        <f t="shared" si="9"/>
        <v>45315</v>
      </c>
      <c r="AC27" s="13" t="s">
        <v>48</v>
      </c>
      <c r="AD27" s="16"/>
      <c r="AE27" s="3">
        <f t="shared" si="12"/>
        <v>45346</v>
      </c>
      <c r="AF27" s="4" t="s">
        <v>43</v>
      </c>
      <c r="AG27" s="5" t="s">
        <v>73</v>
      </c>
      <c r="AH27" s="3">
        <f t="shared" si="11"/>
        <v>45375</v>
      </c>
      <c r="AI27" s="4" t="s">
        <v>43</v>
      </c>
      <c r="AJ27" s="5" t="s">
        <v>363</v>
      </c>
    </row>
    <row r="28" spans="1:37" ht="45" customHeight="1" x14ac:dyDescent="0.15">
      <c r="A28" s="3">
        <f t="shared" si="0"/>
        <v>45041</v>
      </c>
      <c r="B28" s="4" t="s">
        <v>47</v>
      </c>
      <c r="C28" s="5" t="s">
        <v>246</v>
      </c>
      <c r="D28" s="12">
        <f t="shared" si="1"/>
        <v>45071</v>
      </c>
      <c r="E28" s="13" t="s">
        <v>49</v>
      </c>
      <c r="F28" s="16"/>
      <c r="G28" s="3">
        <f t="shared" si="2"/>
        <v>45102</v>
      </c>
      <c r="H28" s="4" t="s">
        <v>45</v>
      </c>
      <c r="I28" s="5" t="s">
        <v>336</v>
      </c>
      <c r="J28" s="3">
        <f t="shared" si="3"/>
        <v>45132</v>
      </c>
      <c r="K28" s="4" t="s">
        <v>47</v>
      </c>
      <c r="L28" s="5"/>
      <c r="M28" s="3">
        <f t="shared" si="4"/>
        <v>45163</v>
      </c>
      <c r="N28" s="4" t="s">
        <v>41</v>
      </c>
      <c r="O28" s="5"/>
      <c r="P28" s="3">
        <f t="shared" si="5"/>
        <v>45194</v>
      </c>
      <c r="Q28" s="4" t="s">
        <v>46</v>
      </c>
      <c r="R28" s="5" t="s">
        <v>255</v>
      </c>
      <c r="S28" s="12">
        <f t="shared" si="6"/>
        <v>45224</v>
      </c>
      <c r="T28" s="13" t="s">
        <v>48</v>
      </c>
      <c r="U28" s="16"/>
      <c r="V28" s="3">
        <f t="shared" si="7"/>
        <v>45255</v>
      </c>
      <c r="W28" s="4" t="s">
        <v>43</v>
      </c>
      <c r="X28" s="5"/>
      <c r="Y28" s="3">
        <f t="shared" si="8"/>
        <v>45285</v>
      </c>
      <c r="Z28" s="4" t="s">
        <v>46</v>
      </c>
      <c r="AA28" s="5" t="s">
        <v>58</v>
      </c>
      <c r="AB28" s="12">
        <f t="shared" si="9"/>
        <v>45316</v>
      </c>
      <c r="AC28" s="13" t="s">
        <v>49</v>
      </c>
      <c r="AD28" s="16" t="s">
        <v>264</v>
      </c>
      <c r="AE28" s="3">
        <f t="shared" si="12"/>
        <v>45347</v>
      </c>
      <c r="AF28" s="4" t="s">
        <v>45</v>
      </c>
      <c r="AG28" s="5" t="s">
        <v>74</v>
      </c>
      <c r="AH28" s="3">
        <f t="shared" si="11"/>
        <v>45376</v>
      </c>
      <c r="AI28" s="4" t="s">
        <v>45</v>
      </c>
      <c r="AJ28" s="5"/>
    </row>
    <row r="29" spans="1:37" ht="45" customHeight="1" x14ac:dyDescent="0.15">
      <c r="A29" s="12">
        <f t="shared" si="0"/>
        <v>45042</v>
      </c>
      <c r="B29" s="13" t="s">
        <v>48</v>
      </c>
      <c r="C29" s="16" t="s">
        <v>32</v>
      </c>
      <c r="D29" s="3">
        <f t="shared" si="1"/>
        <v>45072</v>
      </c>
      <c r="E29" s="4" t="s">
        <v>41</v>
      </c>
      <c r="F29" s="5" t="s">
        <v>318</v>
      </c>
      <c r="G29" s="3">
        <f t="shared" si="2"/>
        <v>45103</v>
      </c>
      <c r="H29" s="4" t="s">
        <v>46</v>
      </c>
      <c r="I29" s="20"/>
      <c r="J29" s="12">
        <f t="shared" si="3"/>
        <v>45133</v>
      </c>
      <c r="K29" s="13" t="s">
        <v>48</v>
      </c>
      <c r="L29" s="16"/>
      <c r="M29" s="3">
        <f t="shared" si="4"/>
        <v>45164</v>
      </c>
      <c r="N29" s="4" t="s">
        <v>43</v>
      </c>
      <c r="O29" s="5" t="s">
        <v>414</v>
      </c>
      <c r="P29" s="3">
        <f t="shared" si="5"/>
        <v>45195</v>
      </c>
      <c r="Q29" s="4" t="s">
        <v>47</v>
      </c>
      <c r="R29" s="5" t="s">
        <v>256</v>
      </c>
      <c r="S29" s="12">
        <f t="shared" si="6"/>
        <v>45225</v>
      </c>
      <c r="T29" s="13" t="s">
        <v>49</v>
      </c>
      <c r="U29" s="16" t="s">
        <v>32</v>
      </c>
      <c r="V29" s="3">
        <f t="shared" si="7"/>
        <v>45256</v>
      </c>
      <c r="W29" s="4" t="s">
        <v>45</v>
      </c>
      <c r="X29" s="5"/>
      <c r="Y29" s="3">
        <f t="shared" si="8"/>
        <v>45286</v>
      </c>
      <c r="Z29" s="4" t="s">
        <v>47</v>
      </c>
      <c r="AA29" s="5" t="s">
        <v>230</v>
      </c>
      <c r="AB29" s="3">
        <f t="shared" si="9"/>
        <v>45317</v>
      </c>
      <c r="AC29" s="4" t="s">
        <v>41</v>
      </c>
      <c r="AD29" s="5" t="s">
        <v>447</v>
      </c>
      <c r="AE29" s="3">
        <f t="shared" si="12"/>
        <v>45348</v>
      </c>
      <c r="AF29" s="4" t="s">
        <v>46</v>
      </c>
      <c r="AG29" s="5" t="s">
        <v>294</v>
      </c>
      <c r="AH29" s="3">
        <f t="shared" si="11"/>
        <v>45377</v>
      </c>
      <c r="AI29" s="4" t="s">
        <v>46</v>
      </c>
      <c r="AJ29" s="5"/>
    </row>
    <row r="30" spans="1:37" ht="45" customHeight="1" x14ac:dyDescent="0.15">
      <c r="A30" s="12">
        <f t="shared" si="0"/>
        <v>45043</v>
      </c>
      <c r="B30" s="13" t="s">
        <v>49</v>
      </c>
      <c r="C30" s="16"/>
      <c r="D30" s="3">
        <f t="shared" si="1"/>
        <v>45073</v>
      </c>
      <c r="E30" s="4" t="s">
        <v>43</v>
      </c>
      <c r="F30" s="5"/>
      <c r="G30" s="3">
        <f t="shared" si="2"/>
        <v>45104</v>
      </c>
      <c r="H30" s="4" t="s">
        <v>47</v>
      </c>
      <c r="I30" s="5" t="s">
        <v>318</v>
      </c>
      <c r="J30" s="12">
        <f t="shared" si="3"/>
        <v>45134</v>
      </c>
      <c r="K30" s="13" t="s">
        <v>49</v>
      </c>
      <c r="L30" s="18"/>
      <c r="M30" s="3">
        <f t="shared" si="4"/>
        <v>45165</v>
      </c>
      <c r="N30" s="4" t="s">
        <v>45</v>
      </c>
      <c r="O30" s="98"/>
      <c r="P30" s="12">
        <f t="shared" si="5"/>
        <v>45196</v>
      </c>
      <c r="Q30" s="13" t="s">
        <v>48</v>
      </c>
      <c r="R30" s="16" t="s">
        <v>32</v>
      </c>
      <c r="S30" s="3">
        <f t="shared" si="6"/>
        <v>45226</v>
      </c>
      <c r="T30" s="4" t="s">
        <v>41</v>
      </c>
      <c r="U30" s="5" t="s">
        <v>304</v>
      </c>
      <c r="V30" s="3">
        <f t="shared" si="7"/>
        <v>45257</v>
      </c>
      <c r="W30" s="4" t="s">
        <v>46</v>
      </c>
      <c r="X30" s="5"/>
      <c r="Y30" s="12">
        <f t="shared" si="8"/>
        <v>45287</v>
      </c>
      <c r="Z30" s="13" t="s">
        <v>48</v>
      </c>
      <c r="AA30" s="16"/>
      <c r="AB30" s="3">
        <f t="shared" si="9"/>
        <v>45318</v>
      </c>
      <c r="AC30" s="4" t="s">
        <v>43</v>
      </c>
      <c r="AD30" s="5" t="s">
        <v>448</v>
      </c>
      <c r="AE30" s="3">
        <f t="shared" si="12"/>
        <v>45349</v>
      </c>
      <c r="AF30" s="4" t="s">
        <v>47</v>
      </c>
      <c r="AG30" s="5" t="s">
        <v>62</v>
      </c>
      <c r="AH30" s="3">
        <f t="shared" si="11"/>
        <v>45378</v>
      </c>
      <c r="AI30" s="4" t="s">
        <v>47</v>
      </c>
      <c r="AJ30" s="5"/>
    </row>
    <row r="31" spans="1:37" ht="45" customHeight="1" x14ac:dyDescent="0.15">
      <c r="A31" s="3">
        <f t="shared" si="0"/>
        <v>45044</v>
      </c>
      <c r="B31" s="4" t="s">
        <v>41</v>
      </c>
      <c r="C31" s="5"/>
      <c r="D31" s="3">
        <f t="shared" si="1"/>
        <v>45074</v>
      </c>
      <c r="E31" s="4" t="s">
        <v>45</v>
      </c>
      <c r="F31" s="5"/>
      <c r="G31" s="12">
        <f t="shared" si="2"/>
        <v>45105</v>
      </c>
      <c r="H31" s="13" t="s">
        <v>48</v>
      </c>
      <c r="I31" s="94"/>
      <c r="J31" s="3">
        <f t="shared" si="3"/>
        <v>45135</v>
      </c>
      <c r="K31" s="4" t="s">
        <v>41</v>
      </c>
      <c r="L31" s="5"/>
      <c r="M31" s="3">
        <f t="shared" si="4"/>
        <v>45166</v>
      </c>
      <c r="N31" s="4" t="s">
        <v>46</v>
      </c>
      <c r="O31" s="5"/>
      <c r="P31" s="12">
        <f t="shared" si="5"/>
        <v>45197</v>
      </c>
      <c r="Q31" s="13" t="s">
        <v>49</v>
      </c>
      <c r="R31" s="16" t="s">
        <v>263</v>
      </c>
      <c r="S31" s="3">
        <f t="shared" si="6"/>
        <v>45227</v>
      </c>
      <c r="T31" s="4" t="s">
        <v>43</v>
      </c>
      <c r="U31" s="98"/>
      <c r="V31" s="3">
        <f t="shared" si="7"/>
        <v>45258</v>
      </c>
      <c r="W31" s="4" t="s">
        <v>47</v>
      </c>
      <c r="X31" s="5"/>
      <c r="Y31" s="12">
        <f t="shared" si="8"/>
        <v>45288</v>
      </c>
      <c r="Z31" s="13" t="s">
        <v>49</v>
      </c>
      <c r="AA31" s="16"/>
      <c r="AB31" s="3">
        <f t="shared" si="9"/>
        <v>45319</v>
      </c>
      <c r="AC31" s="4" t="s">
        <v>45</v>
      </c>
      <c r="AD31" s="5" t="s">
        <v>442</v>
      </c>
      <c r="AE31" s="12">
        <f t="shared" si="12"/>
        <v>45350</v>
      </c>
      <c r="AF31" s="13" t="s">
        <v>48</v>
      </c>
      <c r="AG31" s="16"/>
      <c r="AH31" s="12">
        <f t="shared" si="11"/>
        <v>45379</v>
      </c>
      <c r="AI31" s="13" t="s">
        <v>48</v>
      </c>
      <c r="AJ31" s="16"/>
    </row>
    <row r="32" spans="1:37" ht="45" customHeight="1" x14ac:dyDescent="0.15">
      <c r="A32" s="12">
        <f t="shared" si="0"/>
        <v>45045</v>
      </c>
      <c r="B32" s="13" t="s">
        <v>43</v>
      </c>
      <c r="C32" s="16" t="s">
        <v>40</v>
      </c>
      <c r="D32" s="3">
        <f t="shared" si="1"/>
        <v>45075</v>
      </c>
      <c r="E32" s="4" t="s">
        <v>46</v>
      </c>
      <c r="F32" s="5" t="s">
        <v>310</v>
      </c>
      <c r="G32" s="12">
        <f t="shared" si="2"/>
        <v>45106</v>
      </c>
      <c r="H32" s="13" t="s">
        <v>49</v>
      </c>
      <c r="I32" s="16" t="s">
        <v>250</v>
      </c>
      <c r="J32" s="3">
        <f t="shared" si="3"/>
        <v>45136</v>
      </c>
      <c r="K32" s="4" t="s">
        <v>43</v>
      </c>
      <c r="L32" s="5"/>
      <c r="M32" s="3">
        <f t="shared" si="4"/>
        <v>45167</v>
      </c>
      <c r="N32" s="4" t="s">
        <v>47</v>
      </c>
      <c r="O32" s="5" t="s">
        <v>337</v>
      </c>
      <c r="P32" s="3">
        <f t="shared" si="5"/>
        <v>45198</v>
      </c>
      <c r="Q32" s="4" t="s">
        <v>41</v>
      </c>
      <c r="R32" s="5" t="s">
        <v>265</v>
      </c>
      <c r="S32" s="3">
        <f t="shared" si="6"/>
        <v>45228</v>
      </c>
      <c r="T32" s="4" t="s">
        <v>45</v>
      </c>
      <c r="U32" s="5"/>
      <c r="V32" s="12">
        <f t="shared" si="7"/>
        <v>45259</v>
      </c>
      <c r="W32" s="13" t="s">
        <v>48</v>
      </c>
      <c r="X32" s="16"/>
      <c r="Y32" s="12">
        <f t="shared" si="8"/>
        <v>45289</v>
      </c>
      <c r="Z32" s="13" t="s">
        <v>41</v>
      </c>
      <c r="AA32" s="16"/>
      <c r="AB32" s="3">
        <f t="shared" si="9"/>
        <v>45320</v>
      </c>
      <c r="AC32" s="4" t="s">
        <v>46</v>
      </c>
      <c r="AD32" s="5" t="s">
        <v>441</v>
      </c>
      <c r="AE32" s="3"/>
      <c r="AF32" s="4"/>
      <c r="AG32" s="5"/>
      <c r="AH32" s="12">
        <f t="shared" si="11"/>
        <v>45380</v>
      </c>
      <c r="AI32" s="13" t="s">
        <v>49</v>
      </c>
      <c r="AJ32" s="16"/>
    </row>
    <row r="33" spans="1:36" ht="45" customHeight="1" x14ac:dyDescent="0.15">
      <c r="A33" s="3">
        <f t="shared" si="0"/>
        <v>45046</v>
      </c>
      <c r="B33" s="4" t="s">
        <v>45</v>
      </c>
      <c r="C33" s="5"/>
      <c r="D33" s="3">
        <f t="shared" si="1"/>
        <v>45076</v>
      </c>
      <c r="E33" s="4" t="s">
        <v>47</v>
      </c>
      <c r="F33" s="5" t="s">
        <v>325</v>
      </c>
      <c r="G33" s="3">
        <f t="shared" si="2"/>
        <v>45107</v>
      </c>
      <c r="H33" s="4" t="s">
        <v>41</v>
      </c>
      <c r="I33" s="5" t="s">
        <v>32</v>
      </c>
      <c r="J33" s="3">
        <f t="shared" si="3"/>
        <v>45137</v>
      </c>
      <c r="K33" s="4" t="s">
        <v>45</v>
      </c>
      <c r="L33" s="17"/>
      <c r="M33" s="12">
        <f t="shared" si="4"/>
        <v>45168</v>
      </c>
      <c r="N33" s="13" t="s">
        <v>48</v>
      </c>
      <c r="O33" s="16"/>
      <c r="P33" s="3">
        <f t="shared" si="5"/>
        <v>45199</v>
      </c>
      <c r="Q33" s="4" t="s">
        <v>44</v>
      </c>
      <c r="R33" s="5"/>
      <c r="S33" s="3">
        <f t="shared" si="6"/>
        <v>45229</v>
      </c>
      <c r="T33" s="4" t="s">
        <v>46</v>
      </c>
      <c r="U33" s="5"/>
      <c r="V33" s="12">
        <f t="shared" si="7"/>
        <v>45260</v>
      </c>
      <c r="W33" s="13" t="s">
        <v>49</v>
      </c>
      <c r="X33" s="16"/>
      <c r="Y33" s="12">
        <f t="shared" si="8"/>
        <v>45290</v>
      </c>
      <c r="Z33" s="13" t="s">
        <v>44</v>
      </c>
      <c r="AA33" s="16"/>
      <c r="AB33" s="3">
        <f t="shared" si="9"/>
        <v>45321</v>
      </c>
      <c r="AC33" s="4" t="s">
        <v>47</v>
      </c>
      <c r="AD33" s="5" t="s">
        <v>443</v>
      </c>
      <c r="AE33" s="7"/>
      <c r="AF33" s="4"/>
      <c r="AG33" s="5"/>
      <c r="AH33" s="3">
        <f t="shared" si="11"/>
        <v>45381</v>
      </c>
      <c r="AI33" s="4" t="s">
        <v>41</v>
      </c>
      <c r="AJ33" s="5"/>
    </row>
    <row r="34" spans="1:36" ht="45" customHeight="1" thickBot="1" x14ac:dyDescent="0.2">
      <c r="A34" s="8"/>
      <c r="B34" s="9"/>
      <c r="C34" s="5"/>
      <c r="D34" s="95">
        <f t="shared" si="1"/>
        <v>45077</v>
      </c>
      <c r="E34" s="96" t="s">
        <v>48</v>
      </c>
      <c r="F34" s="16"/>
      <c r="G34" s="8"/>
      <c r="H34" s="4"/>
      <c r="I34" s="5"/>
      <c r="J34" s="3">
        <f t="shared" si="3"/>
        <v>45138</v>
      </c>
      <c r="K34" s="4" t="s">
        <v>51</v>
      </c>
      <c r="L34" s="5"/>
      <c r="M34" s="12">
        <f t="shared" si="4"/>
        <v>45169</v>
      </c>
      <c r="N34" s="13" t="s">
        <v>236</v>
      </c>
      <c r="O34" s="16"/>
      <c r="P34" s="8"/>
      <c r="Q34" s="4"/>
      <c r="R34" s="5"/>
      <c r="S34" s="3">
        <f t="shared" si="6"/>
        <v>45230</v>
      </c>
      <c r="T34" s="11" t="s">
        <v>47</v>
      </c>
      <c r="U34" s="5" t="s">
        <v>319</v>
      </c>
      <c r="V34" s="8"/>
      <c r="W34" s="4"/>
      <c r="X34" s="5"/>
      <c r="Y34" s="12">
        <f t="shared" si="8"/>
        <v>45291</v>
      </c>
      <c r="Z34" s="13" t="s">
        <v>237</v>
      </c>
      <c r="AA34" s="16"/>
      <c r="AB34" s="12">
        <f t="shared" si="9"/>
        <v>45322</v>
      </c>
      <c r="AC34" s="13" t="s">
        <v>48</v>
      </c>
      <c r="AD34" s="16"/>
      <c r="AE34" s="8"/>
      <c r="AF34" s="4"/>
      <c r="AG34" s="5"/>
      <c r="AH34" s="3">
        <f t="shared" si="11"/>
        <v>45382</v>
      </c>
      <c r="AI34" s="4" t="s">
        <v>238</v>
      </c>
      <c r="AJ34" s="5"/>
    </row>
    <row r="35" spans="1:36" ht="144.75" customHeight="1" thickBot="1" x14ac:dyDescent="0.2">
      <c r="A35" s="147"/>
      <c r="B35" s="148"/>
      <c r="C35" s="149"/>
      <c r="D35" s="147" t="s">
        <v>394</v>
      </c>
      <c r="E35" s="148"/>
      <c r="F35" s="149"/>
      <c r="G35" s="147"/>
      <c r="H35" s="157"/>
      <c r="I35" s="158"/>
      <c r="J35" s="147" t="s">
        <v>413</v>
      </c>
      <c r="K35" s="148"/>
      <c r="L35" s="149"/>
      <c r="M35" s="147" t="s">
        <v>421</v>
      </c>
      <c r="N35" s="148"/>
      <c r="O35" s="149"/>
      <c r="P35" s="147" t="s">
        <v>388</v>
      </c>
      <c r="Q35" s="148"/>
      <c r="R35" s="149"/>
      <c r="S35" s="147" t="s">
        <v>138</v>
      </c>
      <c r="T35" s="148"/>
      <c r="U35" s="149"/>
      <c r="V35" s="147" t="s">
        <v>376</v>
      </c>
      <c r="W35" s="157"/>
      <c r="X35" s="158"/>
      <c r="Y35" s="147" t="s">
        <v>396</v>
      </c>
      <c r="Z35" s="157"/>
      <c r="AA35" s="158"/>
      <c r="AB35" s="147" t="s">
        <v>445</v>
      </c>
      <c r="AC35" s="157"/>
      <c r="AD35" s="158"/>
      <c r="AE35" s="147" t="s">
        <v>288</v>
      </c>
      <c r="AF35" s="157"/>
      <c r="AG35" s="158"/>
      <c r="AH35" s="147" t="s">
        <v>324</v>
      </c>
      <c r="AI35" s="157"/>
      <c r="AJ35" s="158"/>
    </row>
  </sheetData>
  <mergeCells count="26">
    <mergeCell ref="S35:U35"/>
    <mergeCell ref="V35:X35"/>
    <mergeCell ref="Y35:AA35"/>
    <mergeCell ref="AB35:AD35"/>
    <mergeCell ref="AE35:AG35"/>
    <mergeCell ref="AH35:AJ35"/>
    <mergeCell ref="Y3:AA3"/>
    <mergeCell ref="AB3:AD3"/>
    <mergeCell ref="AE3:AG3"/>
    <mergeCell ref="AH3:AJ3"/>
    <mergeCell ref="P35:R35"/>
    <mergeCell ref="A2:L2"/>
    <mergeCell ref="AE2:AJ2"/>
    <mergeCell ref="A3:C3"/>
    <mergeCell ref="D3:F3"/>
    <mergeCell ref="G3:I3"/>
    <mergeCell ref="J3:L3"/>
    <mergeCell ref="M3:O3"/>
    <mergeCell ref="P3:R3"/>
    <mergeCell ref="S3:U3"/>
    <mergeCell ref="V3:X3"/>
    <mergeCell ref="A35:C35"/>
    <mergeCell ref="D35:F35"/>
    <mergeCell ref="G35:I35"/>
    <mergeCell ref="J35:L35"/>
    <mergeCell ref="M35:O35"/>
  </mergeCells>
  <phoneticPr fontId="3"/>
  <printOptions horizontalCentered="1" verticalCentered="1"/>
  <pageMargins left="0.25" right="0.25" top="0.75" bottom="0.75" header="0.3" footer="0.3"/>
  <pageSetup paperSize="8" scale="4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4861-64B9-44C0-AA24-1CC0F87E1802}">
  <sheetPr>
    <pageSetUpPr fitToPage="1"/>
  </sheetPr>
  <dimension ref="A1:I33"/>
  <sheetViews>
    <sheetView topLeftCell="A10" workbookViewId="0">
      <selection activeCell="K18" sqref="K18"/>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358</v>
      </c>
      <c r="B1" s="163"/>
      <c r="C1" s="163"/>
      <c r="D1" s="163"/>
      <c r="E1" s="163"/>
      <c r="F1" s="163"/>
      <c r="G1" s="163"/>
      <c r="H1" s="163"/>
      <c r="I1" s="164"/>
    </row>
    <row r="2" spans="1:9" ht="30" customHeight="1" x14ac:dyDescent="0.4">
      <c r="A2" s="51" t="s">
        <v>128</v>
      </c>
      <c r="B2" s="51" t="s">
        <v>129</v>
      </c>
      <c r="C2" s="105" t="s">
        <v>133</v>
      </c>
      <c r="D2" s="106" t="s">
        <v>349</v>
      </c>
      <c r="F2" s="51" t="s">
        <v>128</v>
      </c>
      <c r="G2" s="51" t="s">
        <v>129</v>
      </c>
      <c r="H2" s="105" t="s">
        <v>133</v>
      </c>
      <c r="I2" s="106" t="s">
        <v>349</v>
      </c>
    </row>
    <row r="3" spans="1:9" ht="42" customHeight="1" x14ac:dyDescent="0.4">
      <c r="A3" s="36">
        <v>1</v>
      </c>
      <c r="B3" s="37" t="str">
        <f>'R7原案'!Z4</f>
        <v>月</v>
      </c>
      <c r="C3" s="52" t="str">
        <f>IF('R7原案'!AA4="","",'R7原案'!AA4)</f>
        <v>教育相談（PM）</v>
      </c>
      <c r="D3" s="53"/>
      <c r="F3" s="38">
        <v>16</v>
      </c>
      <c r="G3" s="39" t="str">
        <f>'R7原案'!Z19</f>
        <v>火</v>
      </c>
      <c r="H3" s="23" t="str">
        <f>IF('R7原案'!AA19="","",'R7原案'!AA19)</f>
        <v xml:space="preserve">午前中授業45分×4限
成績伝票提出
</v>
      </c>
      <c r="I3" s="31"/>
    </row>
    <row r="4" spans="1:9" ht="42" customHeight="1" x14ac:dyDescent="0.4">
      <c r="A4" s="38">
        <v>2</v>
      </c>
      <c r="B4" s="37" t="str">
        <f>'R7原案'!Z5</f>
        <v>火</v>
      </c>
      <c r="C4" s="52" t="str">
        <f>IF('R7原案'!AA5="","",'R7原案'!AA5)</f>
        <v>午前中授業45分×4限</v>
      </c>
      <c r="D4" s="55"/>
      <c r="F4" s="38">
        <v>17</v>
      </c>
      <c r="G4" s="39" t="str">
        <f>'R7原案'!Z20</f>
        <v>水</v>
      </c>
      <c r="H4" s="23" t="str">
        <f>IF('R7原案'!AA20="","",'R7原案'!AA20)</f>
        <v xml:space="preserve">午前中授業45分×4限
第１０回校務運営委員会
交通安全講習会（３.４限）
</v>
      </c>
      <c r="I4" s="31"/>
    </row>
    <row r="5" spans="1:9" ht="42" customHeight="1" x14ac:dyDescent="0.4">
      <c r="A5" s="38">
        <v>3</v>
      </c>
      <c r="B5" s="37" t="str">
        <f>'R7原案'!Z6</f>
        <v>水</v>
      </c>
      <c r="C5" s="52" t="str">
        <f>IF('R7原案'!AA6="","",'R7原案'!AA6)</f>
        <v>期末考査①</v>
      </c>
      <c r="D5" s="31"/>
      <c r="F5" s="38">
        <v>18</v>
      </c>
      <c r="G5" s="39" t="str">
        <f>'R7原案'!Z21</f>
        <v>木</v>
      </c>
      <c r="H5" s="23" t="str">
        <f>IF('R7原案'!AA21="","",'R7原案'!AA21)</f>
        <v>午前中授業45分×4限
薬物乱用防止講演会(1・2限 3年)
成績一覧表提出</v>
      </c>
      <c r="I5" s="31"/>
    </row>
    <row r="6" spans="1:9" ht="42" customHeight="1" x14ac:dyDescent="0.4">
      <c r="A6" s="38">
        <v>4</v>
      </c>
      <c r="B6" s="37" t="str">
        <f>'R7原案'!Z7</f>
        <v>木</v>
      </c>
      <c r="C6" s="52" t="str">
        <f>IF('R7原案'!AA7="","",'R7原案'!AA7)</f>
        <v>期末考査②</v>
      </c>
      <c r="D6" s="31"/>
      <c r="F6" s="38">
        <v>19</v>
      </c>
      <c r="G6" s="39" t="str">
        <f>'R7原案'!Z22</f>
        <v>金</v>
      </c>
      <c r="H6" s="23" t="str">
        <f>IF('R7原案'!AA22="","",'R7原案'!AA22)</f>
        <v>午前中授業45分×4限
成績会議　第１０回職員会議</v>
      </c>
      <c r="I6" s="31"/>
    </row>
    <row r="7" spans="1:9" ht="42" customHeight="1" x14ac:dyDescent="0.4">
      <c r="A7" s="38">
        <v>5</v>
      </c>
      <c r="B7" s="37" t="str">
        <f>'R7原案'!Z8</f>
        <v>金</v>
      </c>
      <c r="C7" s="52" t="str">
        <f>IF('R7原案'!AA8="","",'R7原案'!AA8)</f>
        <v>期末考査③</v>
      </c>
      <c r="D7" s="50"/>
      <c r="F7" s="40">
        <v>20</v>
      </c>
      <c r="G7" s="41" t="str">
        <f>'R7原案'!Z23</f>
        <v>土</v>
      </c>
      <c r="H7" s="26" t="str">
        <f>IF('R7原案'!AA23="","",'R7原案'!AA23)</f>
        <v/>
      </c>
      <c r="I7" s="34"/>
    </row>
    <row r="8" spans="1:9" ht="42" customHeight="1" x14ac:dyDescent="0.15">
      <c r="A8" s="40">
        <v>6</v>
      </c>
      <c r="B8" s="74" t="str">
        <f>'R7原案'!Z9</f>
        <v>土</v>
      </c>
      <c r="C8" s="112" t="str">
        <f>IF('R7原案'!AA9="","",'R7原案'!AA9)</f>
        <v/>
      </c>
      <c r="D8" s="32"/>
      <c r="F8" s="40">
        <v>21</v>
      </c>
      <c r="G8" s="41" t="str">
        <f>'R7原案'!Z24</f>
        <v>日</v>
      </c>
      <c r="H8" s="26" t="str">
        <f>IF('R7原案'!AA24="","",'R7原案'!AA24)</f>
        <v/>
      </c>
      <c r="I8" s="34"/>
    </row>
    <row r="9" spans="1:9" ht="42" customHeight="1" x14ac:dyDescent="0.15">
      <c r="A9" s="40">
        <v>7</v>
      </c>
      <c r="B9" s="74" t="str">
        <f>'R7原案'!Z10</f>
        <v>日</v>
      </c>
      <c r="C9" s="112" t="str">
        <f>IF('R7原案'!AA10="","",'R7原案'!AA10)</f>
        <v/>
      </c>
      <c r="D9" s="33"/>
      <c r="F9" s="38">
        <v>22</v>
      </c>
      <c r="G9" s="39" t="str">
        <f>'R7原案'!Z25</f>
        <v>月</v>
      </c>
      <c r="H9" s="23" t="str">
        <f>IF('R7原案'!AA25="","",'R7原案'!AA25)</f>
        <v xml:space="preserve">午前中授業45分×4限
</v>
      </c>
      <c r="I9" s="48"/>
    </row>
    <row r="10" spans="1:9" ht="42" customHeight="1" x14ac:dyDescent="0.4">
      <c r="A10" s="38">
        <v>8</v>
      </c>
      <c r="B10" s="37" t="str">
        <f>'R7原案'!Z11</f>
        <v>月</v>
      </c>
      <c r="C10" s="52" t="str">
        <f>IF('R7原案'!AA11="","",'R7原案'!AA11)</f>
        <v>期末考査④</v>
      </c>
      <c r="D10" s="31"/>
      <c r="F10" s="38">
        <v>23</v>
      </c>
      <c r="G10" s="39" t="str">
        <f>'R7原案'!Z26</f>
        <v>火</v>
      </c>
      <c r="H10" s="23" t="str">
        <f>IF('R7原案'!AA26="","",'R7原案'!AA26)</f>
        <v>午前中授業45分×4限
防災訓練・大掃除</v>
      </c>
      <c r="I10" s="48"/>
    </row>
    <row r="11" spans="1:9" ht="42" customHeight="1" x14ac:dyDescent="0.4">
      <c r="A11" s="38">
        <v>9</v>
      </c>
      <c r="B11" s="37" t="str">
        <f>'R7原案'!Z12</f>
        <v>火</v>
      </c>
      <c r="C11" s="52" t="str">
        <f>IF('R7原案'!AA12="","",'R7原案'!AA12)</f>
        <v xml:space="preserve">期末考査⑤
</v>
      </c>
      <c r="D11" s="31"/>
      <c r="F11" s="38">
        <v>24</v>
      </c>
      <c r="G11" s="39" t="str">
        <f>'R7原案'!Z27</f>
        <v>水</v>
      </c>
      <c r="H11" s="23" t="str">
        <f>IF('R7原案'!AA27="","",'R7原案'!AA27)</f>
        <v>2学期終業式</v>
      </c>
      <c r="I11" s="48"/>
    </row>
    <row r="12" spans="1:9" ht="42" customHeight="1" x14ac:dyDescent="0.4">
      <c r="A12" s="38">
        <v>10</v>
      </c>
      <c r="B12" s="37" t="str">
        <f>'R7原案'!Z13</f>
        <v>水</v>
      </c>
      <c r="C12" s="52" t="str">
        <f>IF('R7原案'!AA13="","",'R7原案'!AA13)</f>
        <v xml:space="preserve">答案返却30分×5限
</v>
      </c>
      <c r="D12" s="31"/>
      <c r="F12" s="38">
        <v>25</v>
      </c>
      <c r="G12" s="39" t="str">
        <f>'R7原案'!Z28</f>
        <v>木</v>
      </c>
      <c r="H12" s="23" t="str">
        <f>IF('R7原案'!AA28="","",'R7原案'!AA28)</f>
        <v>冬季休業日(～1/7)</v>
      </c>
      <c r="I12" s="31"/>
    </row>
    <row r="13" spans="1:9" ht="42" customHeight="1" x14ac:dyDescent="0.4">
      <c r="A13" s="38">
        <v>11</v>
      </c>
      <c r="B13" s="37" t="str">
        <f>'R7原案'!Z14</f>
        <v>木</v>
      </c>
      <c r="C13" s="52" t="str">
        <f>IF('R7原案'!AA14="","",'R7原案'!AA14)</f>
        <v xml:space="preserve">答案返却30分×5限
</v>
      </c>
      <c r="D13" s="31"/>
      <c r="F13" s="38">
        <v>26</v>
      </c>
      <c r="G13" s="39" t="str">
        <f>'R7原案'!Z29</f>
        <v>金</v>
      </c>
      <c r="H13" s="23" t="str">
        <f>IF('R7原案'!AA29="","",'R7原案'!AA29)</f>
        <v>仕事納め</v>
      </c>
      <c r="I13" s="31"/>
    </row>
    <row r="14" spans="1:9" ht="42" customHeight="1" x14ac:dyDescent="0.4">
      <c r="A14" s="38">
        <v>12</v>
      </c>
      <c r="B14" s="37" t="str">
        <f>'R7原案'!Z15</f>
        <v>金</v>
      </c>
      <c r="C14" s="52" t="str">
        <f>IF('R7原案'!AA15="","",'R7原案'!AA15)</f>
        <v>午前中授業45分×4限
個人票配布</v>
      </c>
      <c r="D14" s="31"/>
      <c r="F14" s="40">
        <v>27</v>
      </c>
      <c r="G14" s="41" t="str">
        <f>'R7原案'!Z30</f>
        <v>土</v>
      </c>
      <c r="H14" s="26" t="str">
        <f>IF('R7原案'!AA30="","",'R7原案'!AA30)</f>
        <v/>
      </c>
      <c r="I14" s="34"/>
    </row>
    <row r="15" spans="1:9" ht="42" customHeight="1" x14ac:dyDescent="0.15">
      <c r="A15" s="40">
        <v>13</v>
      </c>
      <c r="B15" s="74" t="str">
        <f>'R7原案'!Z16</f>
        <v>土</v>
      </c>
      <c r="C15" s="112" t="str">
        <f>IF('R7原案'!AA16="","",'R7原案'!AA16)</f>
        <v/>
      </c>
      <c r="D15" s="32"/>
      <c r="F15" s="40">
        <v>28</v>
      </c>
      <c r="G15" s="41" t="str">
        <f>'R7原案'!Z31</f>
        <v>日</v>
      </c>
      <c r="H15" s="26" t="str">
        <f>IF('R7原案'!AA31="","",'R7原案'!AA31)</f>
        <v/>
      </c>
      <c r="I15" s="34"/>
    </row>
    <row r="16" spans="1:9" ht="42" customHeight="1" x14ac:dyDescent="0.15">
      <c r="A16" s="40">
        <v>14</v>
      </c>
      <c r="B16" s="74" t="str">
        <f>'R7原案'!Z17</f>
        <v>日</v>
      </c>
      <c r="C16" s="112" t="str">
        <f>IF('R7原案'!AA17="","",'R7原案'!AA17)</f>
        <v/>
      </c>
      <c r="D16" s="33"/>
      <c r="F16" s="40">
        <v>29</v>
      </c>
      <c r="G16" s="41" t="str">
        <f>'R7原案'!Z32</f>
        <v>月</v>
      </c>
      <c r="H16" s="26" t="str">
        <f>IF('R7原案'!AA32="","",'R7原案'!AA32)</f>
        <v/>
      </c>
      <c r="I16" s="34"/>
    </row>
    <row r="17" spans="1:9" ht="42" customHeight="1" x14ac:dyDescent="0.4">
      <c r="A17" s="42">
        <v>15</v>
      </c>
      <c r="B17" s="37" t="str">
        <f>'R7原案'!Z18</f>
        <v>月</v>
      </c>
      <c r="C17" s="52" t="str">
        <f>IF('R7原案'!AA18="","",'R7原案'!AA18)</f>
        <v>午前中授業45分×4限
教育相談（AM）</v>
      </c>
      <c r="D17" s="35"/>
      <c r="F17" s="79">
        <v>30</v>
      </c>
      <c r="G17" s="41" t="str">
        <f>'R7原案'!Z33</f>
        <v>火</v>
      </c>
      <c r="H17" s="26" t="str">
        <f>IF('R7原案'!AA33="","",'R7原案'!AA33)</f>
        <v/>
      </c>
      <c r="I17" s="81"/>
    </row>
    <row r="18" spans="1:9" ht="39.950000000000003" customHeight="1" x14ac:dyDescent="0.4">
      <c r="A18" s="165" t="s">
        <v>215</v>
      </c>
      <c r="B18" s="166"/>
      <c r="C18" s="166"/>
      <c r="D18" s="167"/>
      <c r="E18" s="49"/>
      <c r="F18" s="40">
        <v>31</v>
      </c>
      <c r="G18" s="41" t="str">
        <f>'R7原案'!Z34</f>
        <v>水</v>
      </c>
      <c r="H18" s="26" t="str">
        <f>IF('R7原案'!AA34="","",'R7原案'!AA34)</f>
        <v/>
      </c>
      <c r="I18" s="78"/>
    </row>
    <row r="19" spans="1:9" ht="69" customHeight="1" x14ac:dyDescent="0.4">
      <c r="A19" s="159" t="s">
        <v>130</v>
      </c>
      <c r="B19" s="160"/>
      <c r="C19" s="168"/>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4">
    <mergeCell ref="A1:I1"/>
    <mergeCell ref="A18:D18"/>
    <mergeCell ref="A19:B19"/>
    <mergeCell ref="C19:I19"/>
  </mergeCells>
  <phoneticPr fontId="3"/>
  <conditionalFormatting sqref="D5:D7">
    <cfRule type="cellIs" dxfId="3" priority="5" operator="equal">
      <formula>0</formula>
    </cfRule>
    <cfRule type="expression" dxfId="2" priority="6">
      <formula>$C5=1</formula>
    </cfRule>
  </conditionalFormatting>
  <conditionalFormatting sqref="D10:D11">
    <cfRule type="cellIs" dxfId="1" priority="1" operator="equal">
      <formula>0</formula>
    </cfRule>
    <cfRule type="expression" dxfId="0" priority="2">
      <formula>$C10=1</formula>
    </cfRule>
  </conditionalFormatting>
  <printOptions verticalCentered="1"/>
  <pageMargins left="0.70866141732283472" right="0.70866141732283472" top="0.74803149606299213" bottom="0.74803149606299213" header="0.31496062992125984" footer="0.31496062992125984"/>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3"/>
  <sheetViews>
    <sheetView topLeftCell="A14" workbookViewId="0">
      <selection activeCell="A3" sqref="A3:I18"/>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359</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73">
        <v>1</v>
      </c>
      <c r="B3" s="74" t="str">
        <f>'R7原案'!AC4</f>
        <v>木</v>
      </c>
      <c r="C3" s="112" t="str">
        <f>IF('R7原案'!AD4="","",'R7原案'!AD4)</f>
        <v>元日</v>
      </c>
      <c r="D3" s="75"/>
      <c r="F3" s="38">
        <v>16</v>
      </c>
      <c r="G3" s="39" t="str">
        <f>'R7原案'!AC19</f>
        <v>金</v>
      </c>
      <c r="H3" s="23" t="str">
        <f>IF('R7原案'!AD19="","",'R7原案'!AD19)</f>
        <v>教育相談（AM）
第3回英検</v>
      </c>
      <c r="I3" s="31"/>
    </row>
    <row r="4" spans="1:9" ht="42" customHeight="1" x14ac:dyDescent="0.4">
      <c r="A4" s="40">
        <v>2</v>
      </c>
      <c r="B4" s="74" t="str">
        <f>'R7原案'!AC5</f>
        <v>金</v>
      </c>
      <c r="C4" s="112" t="str">
        <f>IF('R7原案'!AD5="","",'R7原案'!AD5)</f>
        <v/>
      </c>
      <c r="D4" s="77"/>
      <c r="F4" s="40">
        <v>17</v>
      </c>
      <c r="G4" s="41" t="str">
        <f>'R7原案'!AC20</f>
        <v>土</v>
      </c>
      <c r="H4" s="26" t="str">
        <f>IF('R7原案'!AD20="","",'R7原案'!AD20)</f>
        <v xml:space="preserve">
</v>
      </c>
      <c r="I4" s="78"/>
    </row>
    <row r="5" spans="1:9" ht="42" customHeight="1" x14ac:dyDescent="0.4">
      <c r="A5" s="40">
        <v>3</v>
      </c>
      <c r="B5" s="74" t="str">
        <f>'R7原案'!AC6</f>
        <v>土</v>
      </c>
      <c r="C5" s="112" t="str">
        <f>IF('R7原案'!AD6="","",'R7原案'!AD6)</f>
        <v/>
      </c>
      <c r="D5" s="78"/>
      <c r="F5" s="40">
        <v>18</v>
      </c>
      <c r="G5" s="41" t="str">
        <f>'R7原案'!AC21</f>
        <v>日</v>
      </c>
      <c r="H5" s="26" t="str">
        <f>IF('R7原案'!AD21="","",'R7原案'!AD21)</f>
        <v>情報処理検定</v>
      </c>
      <c r="I5" s="78"/>
    </row>
    <row r="6" spans="1:9" ht="42" customHeight="1" x14ac:dyDescent="0.4">
      <c r="A6" s="40">
        <v>4</v>
      </c>
      <c r="B6" s="74" t="str">
        <f>'R7原案'!AC7</f>
        <v>日</v>
      </c>
      <c r="C6" s="112" t="str">
        <f>IF('R7原案'!AD7="","",'R7原案'!AD7)</f>
        <v/>
      </c>
      <c r="D6" s="78"/>
      <c r="F6" s="38">
        <v>19</v>
      </c>
      <c r="G6" s="39" t="str">
        <f>'R7原案'!AC22</f>
        <v>月</v>
      </c>
      <c r="H6" s="23" t="str">
        <f>IF('R7原案'!AD22="","",'R7原案'!AD22)</f>
        <v xml:space="preserve">５３回生結団式
</v>
      </c>
      <c r="I6" s="31"/>
    </row>
    <row r="7" spans="1:9" ht="42" customHeight="1" x14ac:dyDescent="0.4">
      <c r="A7" s="40">
        <v>5</v>
      </c>
      <c r="B7" s="74" t="str">
        <f>'R7原案'!AC8</f>
        <v>月</v>
      </c>
      <c r="C7" s="112" t="str">
        <f>IF('R7原案'!AD8="","",'R7原案'!AD8)</f>
        <v>閉庁日</v>
      </c>
      <c r="D7" s="93"/>
      <c r="F7" s="38">
        <v>20</v>
      </c>
      <c r="G7" s="39" t="str">
        <f>'R7原案'!AC23</f>
        <v>火</v>
      </c>
      <c r="H7" s="23" t="str">
        <f>IF('R7原案'!AD23="","",'R7原案'!AD23)</f>
        <v>５３回生修学旅行①</v>
      </c>
      <c r="I7" s="47"/>
    </row>
    <row r="8" spans="1:9" ht="42" customHeight="1" x14ac:dyDescent="0.15">
      <c r="A8" s="38">
        <v>6</v>
      </c>
      <c r="B8" s="37" t="str">
        <f>'R7原案'!AC9</f>
        <v>火</v>
      </c>
      <c r="C8" s="52" t="str">
        <f>IF('R7原案'!AD9="","",'R7原案'!AD9)</f>
        <v>仕事始め</v>
      </c>
      <c r="D8" s="45"/>
      <c r="F8" s="38">
        <v>21</v>
      </c>
      <c r="G8" s="39" t="str">
        <f>'R7原案'!AC24</f>
        <v>水</v>
      </c>
      <c r="H8" s="23" t="str">
        <f>IF('R7原案'!AD24="","",'R7原案'!AD24)</f>
        <v>５３回生修学旅行②</v>
      </c>
      <c r="I8" s="47"/>
    </row>
    <row r="9" spans="1:9" ht="42" customHeight="1" x14ac:dyDescent="0.15">
      <c r="A9" s="38">
        <v>7</v>
      </c>
      <c r="B9" s="37" t="str">
        <f>'R7原案'!AC10</f>
        <v>水</v>
      </c>
      <c r="C9" s="52" t="str">
        <f>IF('R7原案'!AD10="","",'R7原案'!AD10)</f>
        <v>第11回校務運営委員会-職員会議</v>
      </c>
      <c r="D9" s="46"/>
      <c r="F9" s="38">
        <v>22</v>
      </c>
      <c r="G9" s="39" t="str">
        <f>'R7原案'!AC25</f>
        <v>木</v>
      </c>
      <c r="H9" s="23" t="str">
        <f>IF('R7原案'!AD25="","",'R7原案'!AD25)</f>
        <v>５３回生修学旅行③</v>
      </c>
      <c r="I9" s="48"/>
    </row>
    <row r="10" spans="1:9" ht="42" customHeight="1" x14ac:dyDescent="0.4">
      <c r="A10" s="38">
        <v>8</v>
      </c>
      <c r="B10" s="37" t="str">
        <f>'R7原案'!AC11</f>
        <v>木</v>
      </c>
      <c r="C10" s="52" t="str">
        <f>IF('R7原案'!AD11="","",'R7原案'!AD11)</f>
        <v>始業式(頭髪服装検査)</v>
      </c>
      <c r="D10" s="31"/>
      <c r="F10" s="38">
        <v>23</v>
      </c>
      <c r="G10" s="39" t="str">
        <f>'R7原案'!AC26</f>
        <v>金</v>
      </c>
      <c r="H10" s="23" t="str">
        <f>IF('R7原案'!AD26="","",'R7原案'!AD26)</f>
        <v xml:space="preserve">５３回生修学旅行④
</v>
      </c>
      <c r="I10" s="48"/>
    </row>
    <row r="11" spans="1:9" ht="42" customHeight="1" x14ac:dyDescent="0.4">
      <c r="A11" s="38">
        <v>9</v>
      </c>
      <c r="B11" s="37" t="str">
        <f>'R7原案'!AC12</f>
        <v>金</v>
      </c>
      <c r="C11" s="52" t="str">
        <f>IF('R7原案'!AD12="","",'R7原案'!AD12)</f>
        <v>課題考査
午前中授業45分×４限</v>
      </c>
      <c r="D11" s="31"/>
      <c r="F11" s="40">
        <v>24</v>
      </c>
      <c r="G11" s="41" t="str">
        <f>'R7原案'!AC27</f>
        <v>土</v>
      </c>
      <c r="H11" s="26" t="str">
        <f>IF('R7原案'!AD27="","",'R7原案'!AD27)</f>
        <v/>
      </c>
      <c r="I11" s="82"/>
    </row>
    <row r="12" spans="1:9" ht="42" customHeight="1" x14ac:dyDescent="0.4">
      <c r="A12" s="40">
        <v>10</v>
      </c>
      <c r="B12" s="74" t="str">
        <f>'R7原案'!AC13</f>
        <v>土</v>
      </c>
      <c r="C12" s="112" t="str">
        <f>IF('R7原案'!AD13="","",'R7原案'!AD13)</f>
        <v/>
      </c>
      <c r="D12" s="78"/>
      <c r="F12" s="40">
        <v>25</v>
      </c>
      <c r="G12" s="41" t="str">
        <f>'R7原案'!AC28</f>
        <v>日</v>
      </c>
      <c r="H12" s="26" t="str">
        <f>IF('R7原案'!AD28="","",'R7原案'!AD28)</f>
        <v>簿記検定</v>
      </c>
      <c r="I12" s="78"/>
    </row>
    <row r="13" spans="1:9" ht="42" customHeight="1" x14ac:dyDescent="0.4">
      <c r="A13" s="40">
        <v>11</v>
      </c>
      <c r="B13" s="74" t="str">
        <f>'R7原案'!AC14</f>
        <v>日</v>
      </c>
      <c r="C13" s="112" t="str">
        <f>IF('R7原案'!AD14="","",'R7原案'!AD14)</f>
        <v/>
      </c>
      <c r="D13" s="78"/>
      <c r="F13" s="38">
        <v>26</v>
      </c>
      <c r="G13" s="39" t="str">
        <f>'R7原案'!AC29</f>
        <v>月</v>
      </c>
      <c r="H13" s="23" t="str">
        <f>IF('R7原案'!AD29="","",'R7原案'!AD29)</f>
        <v>教育相談（PM）
2年生面談週間（～30日）
午前中授業50分×4限</v>
      </c>
      <c r="I13" s="31"/>
    </row>
    <row r="14" spans="1:9" ht="42" customHeight="1" x14ac:dyDescent="0.4">
      <c r="A14" s="40">
        <v>12</v>
      </c>
      <c r="B14" s="74" t="str">
        <f>'R7原案'!AC15</f>
        <v>月</v>
      </c>
      <c r="C14" s="112" t="str">
        <f>IF('R7原案'!AD15="","",'R7原案'!AD15)</f>
        <v>成人の日</v>
      </c>
      <c r="D14" s="78"/>
      <c r="F14" s="38">
        <v>27</v>
      </c>
      <c r="G14" s="39" t="str">
        <f>'R7原案'!AC30</f>
        <v>火</v>
      </c>
      <c r="H14" s="23" t="str">
        <f>IF('R7原案'!AD30="","",'R7原案'!AD30)</f>
        <v>学習成果発表会
午前中授業50分×4限</v>
      </c>
      <c r="I14" s="47"/>
    </row>
    <row r="15" spans="1:9" ht="42" customHeight="1" x14ac:dyDescent="0.15">
      <c r="A15" s="38">
        <v>13</v>
      </c>
      <c r="B15" s="37" t="str">
        <f>'R7原案'!AC16</f>
        <v>火</v>
      </c>
      <c r="C15" s="52" t="str">
        <f>IF('R7原案'!AD16="","",'R7原案'!AD16)</f>
        <v/>
      </c>
      <c r="D15" s="45"/>
      <c r="F15" s="38">
        <v>28</v>
      </c>
      <c r="G15" s="39" t="str">
        <f>'R7原案'!AC31</f>
        <v>水</v>
      </c>
      <c r="H15" s="23" t="str">
        <f>IF('R7原案'!AD31="","",'R7原案'!AD31)</f>
        <v>卒業考査①
２学年午前中授業50分×4限</v>
      </c>
      <c r="I15" s="47"/>
    </row>
    <row r="16" spans="1:9" ht="42" customHeight="1" x14ac:dyDescent="0.15">
      <c r="A16" s="38">
        <v>14</v>
      </c>
      <c r="B16" s="37" t="str">
        <f>'R7原案'!AC17</f>
        <v>水</v>
      </c>
      <c r="C16" s="52" t="str">
        <f>IF('R7原案'!AD17="","",'R7原案'!AD17)</f>
        <v/>
      </c>
      <c r="D16" s="46"/>
      <c r="F16" s="38">
        <v>29</v>
      </c>
      <c r="G16" s="39" t="str">
        <f>'R7原案'!AC32</f>
        <v>木</v>
      </c>
      <c r="H16" s="23" t="str">
        <f>IF('R7原案'!AD32="","",'R7原案'!AD32)</f>
        <v>卒業考査②
２学年午前中授業50分×4限</v>
      </c>
      <c r="I16" s="47"/>
    </row>
    <row r="17" spans="1:9" ht="42" customHeight="1" x14ac:dyDescent="0.4">
      <c r="A17" s="42">
        <v>15</v>
      </c>
      <c r="B17" s="37" t="str">
        <f>'R7原案'!AC18</f>
        <v>木</v>
      </c>
      <c r="C17" s="52" t="str">
        <f>IF('R7原案'!AD18="","",'R7原案'!AD18)</f>
        <v/>
      </c>
      <c r="D17" s="35"/>
      <c r="F17" s="42">
        <v>30</v>
      </c>
      <c r="G17" s="39" t="str">
        <f>'R7原案'!AC33</f>
        <v>金</v>
      </c>
      <c r="H17" s="23" t="str">
        <f>IF('R7原案'!AD33="","",'R7原案'!AD33)</f>
        <v>卒業考査③
２学年午前中授業50分×4限</v>
      </c>
      <c r="I17" s="35"/>
    </row>
    <row r="18" spans="1:9" ht="39.950000000000003" customHeight="1" x14ac:dyDescent="0.4">
      <c r="A18" s="165" t="s">
        <v>215</v>
      </c>
      <c r="B18" s="166"/>
      <c r="C18" s="166"/>
      <c r="D18" s="167"/>
      <c r="E18" s="49"/>
      <c r="F18" s="40">
        <v>31</v>
      </c>
      <c r="G18" s="41" t="str">
        <f>'R7原案'!AC34</f>
        <v>土</v>
      </c>
      <c r="H18" s="26" t="str">
        <f>IF('R7原案'!AD34="","",'R7原案'!AD34)</f>
        <v/>
      </c>
      <c r="I18" s="78"/>
    </row>
    <row r="19" spans="1:9" ht="69" customHeight="1" x14ac:dyDescent="0.4">
      <c r="A19" s="159" t="s">
        <v>130</v>
      </c>
      <c r="B19" s="160"/>
      <c r="C19" s="168" t="s">
        <v>449</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C2:D2"/>
    <mergeCell ref="A1:I1"/>
    <mergeCell ref="H2:I2"/>
    <mergeCell ref="A18:D18"/>
    <mergeCell ref="A19:B19"/>
    <mergeCell ref="C19:I19"/>
  </mergeCells>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1D68A-57B4-49CF-BDDE-F8552DD337BF}">
  <dimension ref="A1:I32"/>
  <sheetViews>
    <sheetView topLeftCell="A13" workbookViewId="0">
      <selection sqref="A1:I18"/>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359</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136">
        <v>1</v>
      </c>
      <c r="B3" s="137" t="str">
        <f>'R7原案'!AC4</f>
        <v>木</v>
      </c>
      <c r="C3" s="138" t="str">
        <f>IF('R7原案'!AD4="","",'R7原案'!AD4)</f>
        <v>元日</v>
      </c>
      <c r="D3" s="139"/>
      <c r="F3" s="38">
        <v>16</v>
      </c>
      <c r="G3" s="39" t="str">
        <f>'R7原案'!AC19</f>
        <v>金</v>
      </c>
      <c r="H3" s="23"/>
      <c r="I3" s="55" t="s">
        <v>451</v>
      </c>
    </row>
    <row r="4" spans="1:9" ht="42" customHeight="1" x14ac:dyDescent="0.4">
      <c r="A4" s="140">
        <v>2</v>
      </c>
      <c r="B4" s="137" t="str">
        <f>'R7原案'!AC5</f>
        <v>金</v>
      </c>
      <c r="C4" s="138" t="str">
        <f>IF('R7原案'!AD5="","",'R7原案'!AD5)</f>
        <v/>
      </c>
      <c r="D4" s="141"/>
      <c r="F4" s="140">
        <v>17</v>
      </c>
      <c r="G4" s="144" t="str">
        <f>'R7原案'!AC20</f>
        <v>土</v>
      </c>
      <c r="H4" s="145" t="str">
        <f>IF('R7原案'!AD20="","",'R7原案'!AD20)</f>
        <v xml:space="preserve">
</v>
      </c>
      <c r="I4" s="142"/>
    </row>
    <row r="5" spans="1:9" ht="42" customHeight="1" x14ac:dyDescent="0.4">
      <c r="A5" s="140">
        <v>3</v>
      </c>
      <c r="B5" s="137" t="str">
        <f>'R7原案'!AC6</f>
        <v>土</v>
      </c>
      <c r="C5" s="138" t="str">
        <f>IF('R7原案'!AD6="","",'R7原案'!AD6)</f>
        <v/>
      </c>
      <c r="D5" s="142"/>
      <c r="F5" s="140">
        <v>18</v>
      </c>
      <c r="G5" s="144" t="str">
        <f>'R7原案'!AC21</f>
        <v>日</v>
      </c>
      <c r="H5" s="145" t="str">
        <f>IF('R7原案'!AD21="","",'R7原案'!AD21)</f>
        <v>情報処理検定</v>
      </c>
      <c r="I5" s="142"/>
    </row>
    <row r="6" spans="1:9" ht="42" customHeight="1" x14ac:dyDescent="0.4">
      <c r="A6" s="140">
        <v>4</v>
      </c>
      <c r="B6" s="137" t="str">
        <f>'R7原案'!AC7</f>
        <v>日</v>
      </c>
      <c r="C6" s="138" t="str">
        <f>IF('R7原案'!AD7="","",'R7原案'!AD7)</f>
        <v/>
      </c>
      <c r="D6" s="142"/>
      <c r="F6" s="38">
        <v>19</v>
      </c>
      <c r="G6" s="39" t="str">
        <f>'R7原案'!AC22</f>
        <v>月</v>
      </c>
      <c r="H6" s="23" t="str">
        <f>IF('R7原案'!AD22="","",'R7原案'!AD22)</f>
        <v xml:space="preserve">５３回生結団式
</v>
      </c>
      <c r="I6" s="55" t="s">
        <v>451</v>
      </c>
    </row>
    <row r="7" spans="1:9" ht="42" customHeight="1" x14ac:dyDescent="0.4">
      <c r="A7" s="140">
        <v>5</v>
      </c>
      <c r="B7" s="137" t="str">
        <f>'R7原案'!AC8</f>
        <v>月</v>
      </c>
      <c r="C7" s="138" t="str">
        <f>IF('R7原案'!AD8="","",'R7原案'!AD8)</f>
        <v>閉庁日</v>
      </c>
      <c r="D7" s="143"/>
      <c r="F7" s="38">
        <v>20</v>
      </c>
      <c r="G7" s="39" t="str">
        <f>'R7原案'!AC23</f>
        <v>火</v>
      </c>
      <c r="H7" s="23" t="str">
        <f>IF('R7原案'!AD23="","",'R7原案'!AD23)</f>
        <v>５３回生修学旅行①</v>
      </c>
      <c r="I7" s="55" t="s">
        <v>452</v>
      </c>
    </row>
    <row r="8" spans="1:9" ht="42" customHeight="1" x14ac:dyDescent="0.15">
      <c r="A8" s="38">
        <v>6</v>
      </c>
      <c r="B8" s="37" t="str">
        <f>'R7原案'!AC9</f>
        <v>火</v>
      </c>
      <c r="C8" s="52"/>
      <c r="D8" s="45"/>
      <c r="F8" s="38">
        <v>21</v>
      </c>
      <c r="G8" s="39" t="str">
        <f>'R7原案'!AC24</f>
        <v>水</v>
      </c>
      <c r="H8" s="23" t="str">
        <f>IF('R7原案'!AD24="","",'R7原案'!AD24)</f>
        <v>５３回生修学旅行②</v>
      </c>
      <c r="I8" s="55" t="s">
        <v>452</v>
      </c>
    </row>
    <row r="9" spans="1:9" ht="42" customHeight="1" x14ac:dyDescent="0.15">
      <c r="A9" s="38">
        <v>7</v>
      </c>
      <c r="B9" s="37" t="str">
        <f>'R7原案'!AC10</f>
        <v>水</v>
      </c>
      <c r="C9" s="52"/>
      <c r="D9" s="46"/>
      <c r="F9" s="38">
        <v>22</v>
      </c>
      <c r="G9" s="39" t="str">
        <f>'R7原案'!AC25</f>
        <v>木</v>
      </c>
      <c r="H9" s="23" t="str">
        <f>IF('R7原案'!AD25="","",'R7原案'!AD25)</f>
        <v>５３回生修学旅行③</v>
      </c>
      <c r="I9" s="55" t="s">
        <v>452</v>
      </c>
    </row>
    <row r="10" spans="1:9" ht="42" customHeight="1" x14ac:dyDescent="0.4">
      <c r="A10" s="38">
        <v>8</v>
      </c>
      <c r="B10" s="37" t="str">
        <f>'R7原案'!AC11</f>
        <v>木</v>
      </c>
      <c r="C10" s="52" t="str">
        <f>IF('R7原案'!AD11="","",'R7原案'!AD11)</f>
        <v>始業式(頭髪服装検査)</v>
      </c>
      <c r="D10" s="55" t="s">
        <v>221</v>
      </c>
      <c r="F10" s="38">
        <v>23</v>
      </c>
      <c r="G10" s="39" t="str">
        <f>'R7原案'!AC26</f>
        <v>金</v>
      </c>
      <c r="H10" s="23" t="str">
        <f>IF('R7原案'!AD26="","",'R7原案'!AD26)</f>
        <v xml:space="preserve">５３回生修学旅行④
</v>
      </c>
      <c r="I10" s="55" t="s">
        <v>452</v>
      </c>
    </row>
    <row r="11" spans="1:9" ht="42" customHeight="1" x14ac:dyDescent="0.4">
      <c r="A11" s="38">
        <v>9</v>
      </c>
      <c r="B11" s="37" t="str">
        <f>'R7原案'!AC12</f>
        <v>金</v>
      </c>
      <c r="C11" s="52" t="str">
        <f>IF('R7原案'!AD12="","",'R7原案'!AD12)</f>
        <v>課題考査
午前中授業45分×４限</v>
      </c>
      <c r="D11" s="55" t="s">
        <v>221</v>
      </c>
      <c r="F11" s="140">
        <v>24</v>
      </c>
      <c r="G11" s="144" t="str">
        <f>'R7原案'!AC27</f>
        <v>土</v>
      </c>
      <c r="H11" s="145" t="str">
        <f>IF('R7原案'!AD27="","",'R7原案'!AD27)</f>
        <v/>
      </c>
      <c r="I11" s="146"/>
    </row>
    <row r="12" spans="1:9" ht="42" customHeight="1" x14ac:dyDescent="0.4">
      <c r="A12" s="140">
        <v>10</v>
      </c>
      <c r="B12" s="137" t="str">
        <f>'R7原案'!AC13</f>
        <v>土</v>
      </c>
      <c r="C12" s="138" t="str">
        <f>IF('R7原案'!AD13="","",'R7原案'!AD13)</f>
        <v/>
      </c>
      <c r="D12" s="142"/>
      <c r="F12" s="140">
        <v>25</v>
      </c>
      <c r="G12" s="144" t="str">
        <f>'R7原案'!AC28</f>
        <v>日</v>
      </c>
      <c r="H12" s="145" t="str">
        <f>IF('R7原案'!AD28="","",'R7原案'!AD28)</f>
        <v>簿記検定</v>
      </c>
      <c r="I12" s="142"/>
    </row>
    <row r="13" spans="1:9" ht="42" customHeight="1" x14ac:dyDescent="0.4">
      <c r="A13" s="140">
        <v>11</v>
      </c>
      <c r="B13" s="137" t="str">
        <f>'R7原案'!AC14</f>
        <v>日</v>
      </c>
      <c r="C13" s="138" t="str">
        <f>IF('R7原案'!AD14="","",'R7原案'!AD14)</f>
        <v/>
      </c>
      <c r="D13" s="142"/>
      <c r="F13" s="38">
        <v>26</v>
      </c>
      <c r="G13" s="39" t="str">
        <f>'R7原案'!AC29</f>
        <v>月</v>
      </c>
      <c r="H13" s="23" t="s">
        <v>453</v>
      </c>
      <c r="I13" s="55" t="s">
        <v>450</v>
      </c>
    </row>
    <row r="14" spans="1:9" ht="42" customHeight="1" x14ac:dyDescent="0.4">
      <c r="A14" s="140">
        <v>12</v>
      </c>
      <c r="B14" s="137" t="str">
        <f>'R7原案'!AC15</f>
        <v>月</v>
      </c>
      <c r="C14" s="138" t="str">
        <f>IF('R7原案'!AD15="","",'R7原案'!AD15)</f>
        <v>成人の日</v>
      </c>
      <c r="D14" s="142"/>
      <c r="F14" s="38">
        <v>27</v>
      </c>
      <c r="G14" s="39" t="str">
        <f>'R7原案'!AC30</f>
        <v>火</v>
      </c>
      <c r="H14" s="23" t="s">
        <v>453</v>
      </c>
      <c r="I14" s="55" t="s">
        <v>450</v>
      </c>
    </row>
    <row r="15" spans="1:9" ht="42" customHeight="1" x14ac:dyDescent="0.4">
      <c r="A15" s="38">
        <v>13</v>
      </c>
      <c r="B15" s="37" t="str">
        <f>'R7原案'!AC16</f>
        <v>火</v>
      </c>
      <c r="C15" s="52" t="str">
        <f>IF('R7原案'!AD16="","",'R7原案'!AD16)</f>
        <v/>
      </c>
      <c r="D15" s="55" t="s">
        <v>451</v>
      </c>
      <c r="F15" s="38">
        <v>28</v>
      </c>
      <c r="G15" s="39" t="str">
        <f>'R7原案'!AC31</f>
        <v>水</v>
      </c>
      <c r="H15" s="23" t="s">
        <v>454</v>
      </c>
      <c r="I15" s="55" t="s">
        <v>450</v>
      </c>
    </row>
    <row r="16" spans="1:9" ht="42" customHeight="1" x14ac:dyDescent="0.4">
      <c r="A16" s="38">
        <v>14</v>
      </c>
      <c r="B16" s="37" t="str">
        <f>'R7原案'!AC17</f>
        <v>水</v>
      </c>
      <c r="C16" s="52" t="str">
        <f>IF('R7原案'!AD17="","",'R7原案'!AD17)</f>
        <v/>
      </c>
      <c r="D16" s="55" t="s">
        <v>451</v>
      </c>
      <c r="F16" s="38">
        <v>29</v>
      </c>
      <c r="G16" s="39" t="str">
        <f>'R7原案'!AC32</f>
        <v>木</v>
      </c>
      <c r="H16" s="23" t="s">
        <v>455</v>
      </c>
      <c r="I16" s="55" t="s">
        <v>450</v>
      </c>
    </row>
    <row r="17" spans="1:9" ht="42" customHeight="1" x14ac:dyDescent="0.4">
      <c r="A17" s="42">
        <v>15</v>
      </c>
      <c r="B17" s="37" t="str">
        <f>'R7原案'!AC18</f>
        <v>木</v>
      </c>
      <c r="C17" s="52" t="str">
        <f>IF('R7原案'!AD18="","",'R7原案'!AD18)</f>
        <v/>
      </c>
      <c r="D17" s="55" t="s">
        <v>451</v>
      </c>
      <c r="F17" s="42">
        <v>30</v>
      </c>
      <c r="G17" s="39" t="str">
        <f>'R7原案'!AC33</f>
        <v>金</v>
      </c>
      <c r="H17" s="23" t="s">
        <v>456</v>
      </c>
      <c r="I17" s="55" t="s">
        <v>450</v>
      </c>
    </row>
    <row r="18" spans="1:9" ht="39.950000000000003" customHeight="1" x14ac:dyDescent="0.4">
      <c r="A18" s="165" t="s">
        <v>215</v>
      </c>
      <c r="B18" s="166"/>
      <c r="C18" s="166"/>
      <c r="D18" s="167"/>
      <c r="E18" s="49"/>
      <c r="F18" s="140">
        <v>31</v>
      </c>
      <c r="G18" s="144" t="str">
        <f>'R7原案'!AC34</f>
        <v>土</v>
      </c>
      <c r="H18" s="145" t="str">
        <f>IF('R7原案'!AD34="","",'R7原案'!AD34)</f>
        <v/>
      </c>
      <c r="I18" s="142"/>
    </row>
    <row r="19" spans="1:9" ht="23.1" customHeight="1" x14ac:dyDescent="0.4"/>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53.25" customHeight="1" x14ac:dyDescent="0.4"/>
  </sheetData>
  <mergeCells count="4">
    <mergeCell ref="A1:I1"/>
    <mergeCell ref="A18:D18"/>
    <mergeCell ref="C2:D2"/>
    <mergeCell ref="H2:I2"/>
  </mergeCells>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3"/>
  <sheetViews>
    <sheetView tabSelected="1" topLeftCell="A14" workbookViewId="0">
      <selection activeCell="A2" sqref="A2:I19"/>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360</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73">
        <v>1</v>
      </c>
      <c r="B3" s="74" t="str">
        <f>'R7原案'!AF4</f>
        <v>日</v>
      </c>
      <c r="C3" s="112" t="str">
        <f>IF('R7原案'!AG4="","",'R7原案'!AG4)</f>
        <v/>
      </c>
      <c r="D3" s="75"/>
      <c r="F3" s="38">
        <v>16</v>
      </c>
      <c r="G3" s="39" t="str">
        <f>'R7原案'!AF19</f>
        <v>月</v>
      </c>
      <c r="H3" s="23" t="str">
        <f>IF('R7原案'!AG19="","",'R7原案'!AG19)</f>
        <v>※発展的統合校推薦入試</v>
      </c>
      <c r="I3" s="31"/>
    </row>
    <row r="4" spans="1:9" ht="45" customHeight="1" x14ac:dyDescent="0.4">
      <c r="A4" s="38">
        <v>2</v>
      </c>
      <c r="B4" s="37" t="str">
        <f>'R7原案'!AF5</f>
        <v>月</v>
      </c>
      <c r="C4" s="183" t="str">
        <f>IF('R7原案'!AG5="","",'R7原案'!AG5)</f>
        <v xml:space="preserve">全校集会(頭髪服装検査)
(40分×6校時+50分)
3年生登校日（考査返却・ワックスがけ）
教育相談（AM）
第１2回校務運営委員会
</v>
      </c>
      <c r="D4" s="55"/>
      <c r="F4" s="38">
        <v>17</v>
      </c>
      <c r="G4" s="39" t="str">
        <f>'R7原案'!AF20</f>
        <v>火</v>
      </c>
      <c r="H4" s="23" t="str">
        <f>IF('R7原案'!AG20="","",'R7原案'!AG20)</f>
        <v/>
      </c>
      <c r="I4" s="31"/>
    </row>
    <row r="5" spans="1:9" ht="42" customHeight="1" x14ac:dyDescent="0.4">
      <c r="A5" s="38">
        <v>3</v>
      </c>
      <c r="B5" s="37" t="str">
        <f>'R7原案'!AF6</f>
        <v>火</v>
      </c>
      <c r="C5" s="52" t="str">
        <f>IF('R7原案'!AG6="","",'R7原案'!AG6)</f>
        <v>成績伝票提出 16:00</v>
      </c>
      <c r="D5" s="31"/>
      <c r="F5" s="38">
        <v>18</v>
      </c>
      <c r="G5" s="39" t="str">
        <f>'R7原案'!AF21</f>
        <v>水</v>
      </c>
      <c r="H5" s="23" t="str">
        <f>IF('R7原案'!AG21="","",'R7原案'!AG21)</f>
        <v>午前中授業45分×4限</v>
      </c>
      <c r="I5" s="31"/>
    </row>
    <row r="6" spans="1:9" ht="42" customHeight="1" x14ac:dyDescent="0.4">
      <c r="A6" s="38">
        <v>4</v>
      </c>
      <c r="B6" s="37" t="str">
        <f>'R7原案'!AF7</f>
        <v>水</v>
      </c>
      <c r="C6" s="52" t="str">
        <f>IF('R7原案'!AG7="","",'R7原案'!AG7)</f>
        <v>分野別ガイダンス（２年生）
成績一覧表提出 16:00</v>
      </c>
      <c r="D6" s="31"/>
      <c r="F6" s="38">
        <v>19</v>
      </c>
      <c r="G6" s="39" t="str">
        <f>'R7原案'!AF22</f>
        <v>木</v>
      </c>
      <c r="H6" s="23" t="str">
        <f>IF('R7原案'!AG22="","",'R7原案'!AG22)</f>
        <v xml:space="preserve">学年末考査①
</v>
      </c>
      <c r="I6" s="31"/>
    </row>
    <row r="7" spans="1:9" ht="42" customHeight="1" x14ac:dyDescent="0.4">
      <c r="A7" s="38">
        <v>5</v>
      </c>
      <c r="B7" s="37" t="str">
        <f>'R7原案'!AF8</f>
        <v>木</v>
      </c>
      <c r="C7" s="52" t="str">
        <f>IF('R7原案'!AG8="","",'R7原案'!AG8)</f>
        <v>第１2回職員会議
卒業認定会議</v>
      </c>
      <c r="D7" s="50"/>
      <c r="F7" s="38">
        <v>20</v>
      </c>
      <c r="G7" s="39" t="str">
        <f>'R7原案'!AF23</f>
        <v>金</v>
      </c>
      <c r="H7" s="23" t="str">
        <f>IF('R7原案'!AG23="","",'R7原案'!AG23)</f>
        <v>学年末考査②
学校評議員会
地域連携協議会</v>
      </c>
      <c r="I7" s="47"/>
    </row>
    <row r="8" spans="1:9" ht="42" customHeight="1" x14ac:dyDescent="0.15">
      <c r="A8" s="38">
        <v>6</v>
      </c>
      <c r="B8" s="37" t="str">
        <f>'R7原案'!AF9</f>
        <v>金</v>
      </c>
      <c r="C8" s="52" t="str">
        <f>IF('R7原案'!AG9="","",'R7原案'!AG9)</f>
        <v/>
      </c>
      <c r="D8" s="45"/>
      <c r="F8" s="40">
        <v>21</v>
      </c>
      <c r="G8" s="41" t="str">
        <f>'R7原案'!AF24</f>
        <v>土</v>
      </c>
      <c r="H8" s="26" t="str">
        <f>IF('R7原案'!AG24="","",'R7原案'!AG24)</f>
        <v/>
      </c>
      <c r="I8" s="34"/>
    </row>
    <row r="9" spans="1:9" ht="42" customHeight="1" x14ac:dyDescent="0.15">
      <c r="A9" s="40">
        <v>7</v>
      </c>
      <c r="B9" s="74" t="str">
        <f>'R7原案'!AF10</f>
        <v>土</v>
      </c>
      <c r="C9" s="112" t="str">
        <f>IF('R7原案'!AG10="","",'R7原案'!AG10)</f>
        <v/>
      </c>
      <c r="D9" s="33"/>
      <c r="F9" s="40">
        <v>22</v>
      </c>
      <c r="G9" s="41" t="str">
        <f>'R7原案'!AF25</f>
        <v>日</v>
      </c>
      <c r="H9" s="26" t="str">
        <f>IF('R7原案'!AG25="","",'R7原案'!AG25)</f>
        <v/>
      </c>
      <c r="I9" s="82"/>
    </row>
    <row r="10" spans="1:9" ht="42" customHeight="1" x14ac:dyDescent="0.4">
      <c r="A10" s="40">
        <v>8</v>
      </c>
      <c r="B10" s="74" t="str">
        <f>'R7原案'!AF11</f>
        <v>日</v>
      </c>
      <c r="C10" s="112" t="str">
        <f>IF('R7原案'!AG11="","",'R7原案'!AG11)</f>
        <v/>
      </c>
      <c r="D10" s="78"/>
      <c r="F10" s="40">
        <v>23</v>
      </c>
      <c r="G10" s="41" t="str">
        <f>'R7原案'!AF26</f>
        <v>月</v>
      </c>
      <c r="H10" s="26" t="str">
        <f>IF('R7原案'!AG26="","",'R7原案'!AG26)</f>
        <v>天皇誕生日</v>
      </c>
      <c r="I10" s="82"/>
    </row>
    <row r="11" spans="1:9" ht="42" customHeight="1" x14ac:dyDescent="0.4">
      <c r="A11" s="38">
        <v>9</v>
      </c>
      <c r="B11" s="37" t="str">
        <f>'R7原案'!AF12</f>
        <v>月</v>
      </c>
      <c r="C11" s="52" t="str">
        <f>IF('R7原案'!AG12="","",'R7原案'!AG12)</f>
        <v>教育相談（AM）</v>
      </c>
      <c r="D11" s="31"/>
      <c r="F11" s="38">
        <v>24</v>
      </c>
      <c r="G11" s="39" t="str">
        <f>'R7原案'!AF27</f>
        <v>火</v>
      </c>
      <c r="H11" s="23" t="str">
        <f>IF('R7原案'!AG27="","",'R7原案'!AG27)</f>
        <v>学年末考査③</v>
      </c>
      <c r="I11" s="48"/>
    </row>
    <row r="12" spans="1:9" ht="42" customHeight="1" x14ac:dyDescent="0.4">
      <c r="A12" s="38">
        <v>10</v>
      </c>
      <c r="B12" s="37" t="str">
        <f>'R7原案'!AF13</f>
        <v>火</v>
      </c>
      <c r="C12" s="52" t="str">
        <f>IF('R7原案'!AG13="","",'R7原案'!AG13)</f>
        <v/>
      </c>
      <c r="D12" s="31"/>
      <c r="F12" s="38">
        <v>25</v>
      </c>
      <c r="G12" s="39" t="str">
        <f>'R7原案'!AF28</f>
        <v>水</v>
      </c>
      <c r="H12" s="23" t="str">
        <f>IF('R7原案'!AG28="","",'R7原案'!AG28)</f>
        <v>学年末考査④</v>
      </c>
      <c r="I12" s="31"/>
    </row>
    <row r="13" spans="1:9" ht="42" customHeight="1" x14ac:dyDescent="0.4">
      <c r="A13" s="40">
        <v>11</v>
      </c>
      <c r="B13" s="74" t="str">
        <f>'R7原案'!AF14</f>
        <v>水</v>
      </c>
      <c r="C13" s="112" t="str">
        <f>IF('R7原案'!AG14="","",'R7原案'!AG14)</f>
        <v>建国記念の日</v>
      </c>
      <c r="D13" s="78"/>
      <c r="F13" s="38">
        <v>26</v>
      </c>
      <c r="G13" s="39" t="str">
        <f>'R7原案'!AF29</f>
        <v>木</v>
      </c>
      <c r="H13" s="23" t="str">
        <f>IF('R7原案'!AG29="","",'R7原案'!AG29)</f>
        <v>学年末考査⑤
同窓会入会式・卒業記念品贈呈式
表彰伝達式・卒業式予行</v>
      </c>
      <c r="I13" s="31"/>
    </row>
    <row r="14" spans="1:9" ht="42" customHeight="1" x14ac:dyDescent="0.4">
      <c r="A14" s="38">
        <v>12</v>
      </c>
      <c r="B14" s="37" t="str">
        <f>'R7原案'!AF15</f>
        <v>木</v>
      </c>
      <c r="C14" s="52" t="str">
        <f>IF('R7原案'!AG15="","",'R7原案'!AG15)</f>
        <v>追認考査
追認会議</v>
      </c>
      <c r="D14" s="31"/>
      <c r="F14" s="38">
        <v>27</v>
      </c>
      <c r="G14" s="39" t="str">
        <f>'R7原案'!AF30</f>
        <v>金</v>
      </c>
      <c r="H14" s="23" t="str">
        <f>IF('R7原案'!AG30="","",'R7原案'!AG30)</f>
        <v>卒業証書授与式</v>
      </c>
      <c r="I14" s="47"/>
    </row>
    <row r="15" spans="1:9" ht="42" customHeight="1" x14ac:dyDescent="0.15">
      <c r="A15" s="38">
        <v>13</v>
      </c>
      <c r="B15" s="37" t="str">
        <f>'R7原案'!AF16</f>
        <v>金</v>
      </c>
      <c r="C15" s="52" t="str">
        <f>IF('R7原案'!AG16="","",'R7原案'!AG16)</f>
        <v/>
      </c>
      <c r="D15" s="45"/>
      <c r="F15" s="40">
        <v>28</v>
      </c>
      <c r="G15" s="41" t="str">
        <f>'R7原案'!AF31</f>
        <v>土</v>
      </c>
      <c r="H15" s="26" t="str">
        <f>IF('R7原案'!AG31="","",'R7原案'!AG31)</f>
        <v/>
      </c>
      <c r="I15" s="34"/>
    </row>
    <row r="16" spans="1:9" ht="42" customHeight="1" x14ac:dyDescent="0.15">
      <c r="A16" s="40">
        <v>14</v>
      </c>
      <c r="B16" s="74" t="str">
        <f>'R7原案'!AF17</f>
        <v>土</v>
      </c>
      <c r="C16" s="112" t="str">
        <f>IF('R7原案'!AG17="","",'R7原案'!AG17)</f>
        <v/>
      </c>
      <c r="D16" s="33"/>
      <c r="F16" s="38"/>
      <c r="G16" s="39"/>
      <c r="H16" s="23"/>
      <c r="I16" s="47"/>
    </row>
    <row r="17" spans="1:9" ht="42" customHeight="1" x14ac:dyDescent="0.4">
      <c r="A17" s="79">
        <v>15</v>
      </c>
      <c r="B17" s="74" t="str">
        <f>'R7原案'!AF18</f>
        <v>日</v>
      </c>
      <c r="C17" s="112" t="str">
        <f>IF('R7原案'!AG18="","",'R7原案'!AG18)</f>
        <v/>
      </c>
      <c r="D17" s="81"/>
      <c r="F17" s="42"/>
      <c r="G17" s="43"/>
      <c r="H17" s="30"/>
      <c r="I17" s="35"/>
    </row>
    <row r="18" spans="1:9" ht="39.950000000000003" customHeight="1" x14ac:dyDescent="0.4">
      <c r="A18" s="165" t="s">
        <v>215</v>
      </c>
      <c r="B18" s="166"/>
      <c r="C18" s="166"/>
      <c r="D18" s="167"/>
      <c r="E18" s="49"/>
      <c r="F18" s="38"/>
      <c r="G18" s="39"/>
      <c r="H18" s="23"/>
      <c r="I18" s="31"/>
    </row>
    <row r="19" spans="1:9" ht="69" customHeight="1" x14ac:dyDescent="0.4">
      <c r="A19" s="159" t="s">
        <v>130</v>
      </c>
      <c r="B19" s="160"/>
      <c r="C19" s="168" t="s">
        <v>391</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C2:D2"/>
    <mergeCell ref="A1:I1"/>
    <mergeCell ref="H2:I2"/>
    <mergeCell ref="A18:D18"/>
    <mergeCell ref="A19:B19"/>
    <mergeCell ref="C19:I19"/>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46FA-F5A7-4BD1-A77A-37FF0102E969}">
  <dimension ref="A1:I33"/>
  <sheetViews>
    <sheetView workbookViewId="0">
      <selection sqref="A1:I1"/>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360</v>
      </c>
      <c r="B1" s="163"/>
      <c r="C1" s="163"/>
      <c r="D1" s="163"/>
      <c r="E1" s="163"/>
      <c r="F1" s="163"/>
      <c r="G1" s="163"/>
      <c r="H1" s="163"/>
      <c r="I1" s="164"/>
    </row>
    <row r="2" spans="1:9" ht="30" customHeight="1" x14ac:dyDescent="0.4">
      <c r="A2" s="51" t="s">
        <v>128</v>
      </c>
      <c r="B2" s="51" t="s">
        <v>129</v>
      </c>
      <c r="C2" s="105" t="s">
        <v>133</v>
      </c>
      <c r="D2" s="106" t="s">
        <v>349</v>
      </c>
      <c r="F2" s="51" t="s">
        <v>128</v>
      </c>
      <c r="G2" s="51" t="s">
        <v>129</v>
      </c>
      <c r="H2" s="105" t="s">
        <v>133</v>
      </c>
      <c r="I2" s="106" t="s">
        <v>349</v>
      </c>
    </row>
    <row r="3" spans="1:9" ht="42" customHeight="1" x14ac:dyDescent="0.4">
      <c r="A3" s="36">
        <v>1</v>
      </c>
      <c r="B3" s="37"/>
      <c r="C3" s="52"/>
      <c r="D3" s="72"/>
      <c r="F3" s="38">
        <v>16</v>
      </c>
      <c r="G3" s="39"/>
      <c r="H3" s="23"/>
      <c r="I3" s="61"/>
    </row>
    <row r="4" spans="1:9" ht="42" customHeight="1" x14ac:dyDescent="0.4">
      <c r="A4" s="38">
        <v>2</v>
      </c>
      <c r="B4" s="39"/>
      <c r="C4" s="54"/>
      <c r="D4" s="59"/>
      <c r="F4" s="38">
        <v>17</v>
      </c>
      <c r="G4" s="39"/>
      <c r="H4" s="23"/>
      <c r="I4" s="61"/>
    </row>
    <row r="5" spans="1:9" ht="42" customHeight="1" x14ac:dyDescent="0.15">
      <c r="A5" s="38">
        <v>3</v>
      </c>
      <c r="B5" s="39"/>
      <c r="C5" s="29"/>
      <c r="D5" s="61"/>
      <c r="F5" s="38">
        <v>18</v>
      </c>
      <c r="G5" s="39"/>
      <c r="H5" s="25"/>
      <c r="I5" s="61"/>
    </row>
    <row r="6" spans="1:9" ht="42" customHeight="1" x14ac:dyDescent="0.4">
      <c r="A6" s="38">
        <v>4</v>
      </c>
      <c r="B6" s="39"/>
      <c r="C6" s="23"/>
      <c r="D6" s="61"/>
      <c r="F6" s="38">
        <v>19</v>
      </c>
      <c r="G6" s="39"/>
      <c r="H6" s="23"/>
      <c r="I6" s="61"/>
    </row>
    <row r="7" spans="1:9" ht="42" customHeight="1" x14ac:dyDescent="0.4">
      <c r="A7" s="38">
        <v>5</v>
      </c>
      <c r="B7" s="39"/>
      <c r="C7" s="23"/>
      <c r="D7" s="107"/>
      <c r="F7" s="38">
        <v>20</v>
      </c>
      <c r="G7" s="39"/>
      <c r="H7" s="23"/>
      <c r="I7" s="58"/>
    </row>
    <row r="8" spans="1:9" ht="42" customHeight="1" x14ac:dyDescent="0.15">
      <c r="A8" s="38">
        <v>6</v>
      </c>
      <c r="B8" s="39"/>
      <c r="C8" s="44"/>
      <c r="D8" s="62"/>
      <c r="F8" s="38">
        <v>21</v>
      </c>
      <c r="G8" s="39"/>
      <c r="H8" s="23"/>
      <c r="I8" s="58"/>
    </row>
    <row r="9" spans="1:9" ht="42" customHeight="1" x14ac:dyDescent="0.15">
      <c r="A9" s="38">
        <v>7</v>
      </c>
      <c r="B9" s="39"/>
      <c r="C9" s="1"/>
      <c r="D9" s="108"/>
      <c r="F9" s="38">
        <v>22</v>
      </c>
      <c r="G9" s="39"/>
      <c r="H9" s="23"/>
      <c r="I9" s="63"/>
    </row>
    <row r="10" spans="1:9" ht="42" customHeight="1" x14ac:dyDescent="0.4">
      <c r="A10" s="38">
        <v>8</v>
      </c>
      <c r="B10" s="39"/>
      <c r="C10" s="23"/>
      <c r="D10" s="61"/>
      <c r="F10" s="38">
        <v>23</v>
      </c>
      <c r="G10" s="39"/>
      <c r="H10" s="23"/>
      <c r="I10" s="63"/>
    </row>
    <row r="11" spans="1:9" ht="42" customHeight="1" x14ac:dyDescent="0.4">
      <c r="A11" s="38">
        <v>9</v>
      </c>
      <c r="B11" s="39"/>
      <c r="C11" s="23"/>
      <c r="D11" s="61"/>
      <c r="F11" s="38">
        <v>24</v>
      </c>
      <c r="G11" s="39"/>
      <c r="H11" s="23"/>
      <c r="I11" s="63"/>
    </row>
    <row r="12" spans="1:9" ht="42" customHeight="1" x14ac:dyDescent="0.4">
      <c r="A12" s="38">
        <v>10</v>
      </c>
      <c r="B12" s="39"/>
      <c r="C12" s="23"/>
      <c r="D12" s="61"/>
      <c r="F12" s="38">
        <v>25</v>
      </c>
      <c r="G12" s="39"/>
      <c r="H12" s="23"/>
      <c r="I12" s="61"/>
    </row>
    <row r="13" spans="1:9" ht="42" customHeight="1" x14ac:dyDescent="0.4">
      <c r="A13" s="38">
        <v>11</v>
      </c>
      <c r="B13" s="39"/>
      <c r="C13" s="23"/>
      <c r="D13" s="61"/>
      <c r="F13" s="38">
        <v>26</v>
      </c>
      <c r="G13" s="39"/>
      <c r="H13" s="23"/>
      <c r="I13" s="61"/>
    </row>
    <row r="14" spans="1:9" ht="42" customHeight="1" x14ac:dyDescent="0.4">
      <c r="A14" s="38">
        <v>12</v>
      </c>
      <c r="B14" s="39"/>
      <c r="C14" s="23"/>
      <c r="D14" s="61"/>
      <c r="F14" s="38">
        <v>27</v>
      </c>
      <c r="G14" s="39"/>
      <c r="H14" s="23"/>
      <c r="I14" s="58"/>
    </row>
    <row r="15" spans="1:9" ht="42" customHeight="1" x14ac:dyDescent="0.15">
      <c r="A15" s="38">
        <v>13</v>
      </c>
      <c r="B15" s="39"/>
      <c r="C15" s="44"/>
      <c r="D15" s="62"/>
      <c r="F15" s="38">
        <v>28</v>
      </c>
      <c r="G15" s="39"/>
      <c r="H15" s="23"/>
      <c r="I15" s="58"/>
    </row>
    <row r="16" spans="1:9" ht="42" customHeight="1" x14ac:dyDescent="0.15">
      <c r="A16" s="38">
        <v>14</v>
      </c>
      <c r="B16" s="39"/>
      <c r="C16" s="1"/>
      <c r="D16" s="108"/>
      <c r="F16" s="38">
        <v>29</v>
      </c>
      <c r="G16" s="39"/>
      <c r="H16" s="23"/>
      <c r="I16" s="58"/>
    </row>
    <row r="17" spans="1:9" ht="42" customHeight="1" x14ac:dyDescent="0.4">
      <c r="A17" s="42">
        <v>15</v>
      </c>
      <c r="B17" s="43"/>
      <c r="C17" s="30"/>
      <c r="D17" s="61"/>
      <c r="F17" s="42">
        <v>30</v>
      </c>
      <c r="G17" s="43"/>
      <c r="H17" s="30"/>
      <c r="I17" s="109"/>
    </row>
    <row r="18" spans="1:9" ht="39.950000000000003" customHeight="1" x14ac:dyDescent="0.4">
      <c r="A18" s="165" t="s">
        <v>215</v>
      </c>
      <c r="B18" s="166"/>
      <c r="C18" s="166"/>
      <c r="D18" s="167"/>
      <c r="E18" s="49"/>
      <c r="F18" s="38">
        <v>31</v>
      </c>
      <c r="G18" s="39"/>
      <c r="H18" s="23"/>
      <c r="I18" s="61"/>
    </row>
    <row r="19" spans="1:9" ht="69" customHeight="1" x14ac:dyDescent="0.4">
      <c r="A19" s="159" t="s">
        <v>130</v>
      </c>
      <c r="B19" s="160"/>
      <c r="C19" s="168"/>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4">
    <mergeCell ref="A1:I1"/>
    <mergeCell ref="A18:D18"/>
    <mergeCell ref="A19:B19"/>
    <mergeCell ref="C19:I19"/>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3"/>
  <sheetViews>
    <sheetView topLeftCell="A17" workbookViewId="0">
      <selection activeCell="C20" sqref="C20"/>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361</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73">
        <v>1</v>
      </c>
      <c r="B3" s="74" t="str">
        <f>'R7原案'!AI4</f>
        <v>日</v>
      </c>
      <c r="C3" s="112" t="str">
        <f>IF('R7原案'!AJ4="","",'R7原案'!AJ4)</f>
        <v/>
      </c>
      <c r="D3" s="75"/>
      <c r="F3" s="38">
        <v>16</v>
      </c>
      <c r="G3" s="39" t="str">
        <f>'R7原案'!AI19</f>
        <v>月</v>
      </c>
      <c r="H3" s="23" t="str">
        <f>IF('R7原案'!AJ19="","",'R7原案'!AJ19)</f>
        <v>午前中授業45分×4限
教育相談（AM）</v>
      </c>
      <c r="I3" s="31"/>
    </row>
    <row r="4" spans="1:9" ht="42" customHeight="1" x14ac:dyDescent="0.4">
      <c r="A4" s="38">
        <v>2</v>
      </c>
      <c r="B4" s="37" t="str">
        <f>'R7原案'!AI5</f>
        <v>月</v>
      </c>
      <c r="C4" s="52" t="str">
        <f>IF('R7原案'!AJ5="","",'R7原案'!AJ5)</f>
        <v xml:space="preserve">答案返却30分×5限
</v>
      </c>
      <c r="D4" s="55"/>
      <c r="F4" s="38">
        <v>17</v>
      </c>
      <c r="G4" s="39" t="str">
        <f>'R7原案'!AI20</f>
        <v>火</v>
      </c>
      <c r="H4" s="23" t="str">
        <f>IF('R7原案'!AJ20="","",'R7原案'!AJ20)</f>
        <v xml:space="preserve">午前中授業45分×4限
</v>
      </c>
      <c r="I4" s="31"/>
    </row>
    <row r="5" spans="1:9" ht="42" customHeight="1" x14ac:dyDescent="0.4">
      <c r="A5" s="38">
        <v>3</v>
      </c>
      <c r="B5" s="37" t="str">
        <f>'R7原案'!AI6</f>
        <v>火</v>
      </c>
      <c r="C5" s="52" t="str">
        <f>IF('R7原案'!AJ6="","",'R7原案'!AJ6)</f>
        <v>答案返却30分×5限</v>
      </c>
      <c r="D5" s="31"/>
      <c r="F5" s="38">
        <v>18</v>
      </c>
      <c r="G5" s="39" t="str">
        <f>'R7原案'!AI21</f>
        <v>水</v>
      </c>
      <c r="H5" s="23" t="str">
        <f>IF('R7原案'!AJ21="","",'R7原案'!AJ21)</f>
        <v>午前中授業45分×4限</v>
      </c>
      <c r="I5" s="31"/>
    </row>
    <row r="6" spans="1:9" ht="42" customHeight="1" x14ac:dyDescent="0.4">
      <c r="A6" s="38">
        <v>4</v>
      </c>
      <c r="B6" s="37" t="str">
        <f>'R7原案'!AI7</f>
        <v>水</v>
      </c>
      <c r="C6" s="52" t="str">
        <f>IF('R7原案'!AJ7="","",'R7原案'!AJ7)</f>
        <v>午前中授業45分×4限
球技大会　　個人票配布
第１３回校務運営委員会</v>
      </c>
      <c r="D6" s="31"/>
      <c r="F6" s="38">
        <v>19</v>
      </c>
      <c r="G6" s="39" t="str">
        <f>'R7原案'!AI22</f>
        <v>木</v>
      </c>
      <c r="H6" s="23" t="str">
        <f>IF('R7原案'!AJ22="","",'R7原案'!AJ22)</f>
        <v>午前中授業45分×4限</v>
      </c>
      <c r="I6" s="31"/>
    </row>
    <row r="7" spans="1:9" ht="42" customHeight="1" x14ac:dyDescent="0.4">
      <c r="A7" s="38">
        <v>5</v>
      </c>
      <c r="B7" s="37" t="str">
        <f>'R7原案'!AI8</f>
        <v>木</v>
      </c>
      <c r="C7" s="52" t="str">
        <f>IF('R7原案'!AJ8="","",'R7原案'!AJ8)</f>
        <v>午前中授業45分×4限
成績伝票提出</v>
      </c>
      <c r="D7" s="50"/>
      <c r="F7" s="40">
        <v>20</v>
      </c>
      <c r="G7" s="41" t="str">
        <f>'R7原案'!AI23</f>
        <v>金</v>
      </c>
      <c r="H7" s="26" t="str">
        <f>IF('R7原案'!AJ23="","",'R7原案'!AJ23)</f>
        <v>春分の日</v>
      </c>
      <c r="I7" s="34"/>
    </row>
    <row r="8" spans="1:9" ht="42" customHeight="1" x14ac:dyDescent="0.15">
      <c r="A8" s="38">
        <v>6</v>
      </c>
      <c r="B8" s="37" t="str">
        <f>'R7原案'!AI9</f>
        <v>金</v>
      </c>
      <c r="C8" s="52" t="str">
        <f>IF('R7原案'!AJ9="","",'R7原案'!AJ9)</f>
        <v xml:space="preserve">午前中授業45分×4限
</v>
      </c>
      <c r="D8" s="45"/>
      <c r="F8" s="40">
        <v>21</v>
      </c>
      <c r="G8" s="41" t="str">
        <f>'R7原案'!AI24</f>
        <v>土</v>
      </c>
      <c r="H8" s="26" t="str">
        <f>IF('R7原案'!AJ24="","",'R7原案'!AJ24)</f>
        <v/>
      </c>
      <c r="I8" s="34"/>
    </row>
    <row r="9" spans="1:9" ht="42" customHeight="1" x14ac:dyDescent="0.15">
      <c r="A9" s="40">
        <v>7</v>
      </c>
      <c r="B9" s="74" t="str">
        <f>'R7原案'!AI10</f>
        <v>土</v>
      </c>
      <c r="C9" s="112" t="str">
        <f>IF('R7原案'!AJ10="","",'R7原案'!AJ10)</f>
        <v>数学検定</v>
      </c>
      <c r="D9" s="33"/>
      <c r="F9" s="40">
        <v>22</v>
      </c>
      <c r="G9" s="41" t="str">
        <f>'R7原案'!AI25</f>
        <v>日</v>
      </c>
      <c r="H9" s="26" t="str">
        <f>IF('R7原案'!AJ25="","",'R7原案'!AJ25)</f>
        <v/>
      </c>
      <c r="I9" s="82"/>
    </row>
    <row r="10" spans="1:9" ht="42" customHeight="1" x14ac:dyDescent="0.4">
      <c r="A10" s="40">
        <v>8</v>
      </c>
      <c r="B10" s="74" t="str">
        <f>'R7原案'!AI11</f>
        <v>日</v>
      </c>
      <c r="C10" s="112" t="str">
        <f>IF('R7原案'!AJ11="","",'R7原案'!AJ11)</f>
        <v/>
      </c>
      <c r="D10" s="78"/>
      <c r="F10" s="38">
        <v>23</v>
      </c>
      <c r="G10" s="39" t="str">
        <f>'R7原案'!AI26</f>
        <v>月</v>
      </c>
      <c r="H10" s="23" t="str">
        <f>IF('R7原案'!AJ26="","",'R7原案'!AJ26)</f>
        <v>修了式</v>
      </c>
      <c r="I10" s="48"/>
    </row>
    <row r="11" spans="1:9" ht="42" customHeight="1" x14ac:dyDescent="0.4">
      <c r="A11" s="38">
        <v>9</v>
      </c>
      <c r="B11" s="37" t="str">
        <f>'R7原案'!AI12</f>
        <v>月</v>
      </c>
      <c r="C11" s="52" t="str">
        <f>IF('R7原案'!AJ12="","",'R7原案'!AJ12)</f>
        <v>午前中授業45分×4限
成績一覧表提出
教育相談（AM）</v>
      </c>
      <c r="D11" s="31"/>
      <c r="F11" s="38">
        <v>24</v>
      </c>
      <c r="G11" s="39" t="str">
        <f>'R7原案'!AI27</f>
        <v>火</v>
      </c>
      <c r="H11" s="23" t="str">
        <f>IF('R7原案'!AJ27="","",'R7原案'!AJ27)</f>
        <v>春季休業日(～4/7)
第13回校務運営委員会・職員会議</v>
      </c>
      <c r="I11" s="48"/>
    </row>
    <row r="12" spans="1:9" ht="42" customHeight="1" x14ac:dyDescent="0.4">
      <c r="A12" s="38">
        <v>10</v>
      </c>
      <c r="B12" s="37" t="str">
        <f>'R7原案'!AI13</f>
        <v>火</v>
      </c>
      <c r="C12" s="52" t="str">
        <f>IF('R7原案'!AJ13="","",'R7原案'!AJ13)</f>
        <v xml:space="preserve">午前中授業45分×4限
成績会議　第１３回職員会議
</v>
      </c>
      <c r="D12" s="31"/>
      <c r="F12" s="38">
        <v>25</v>
      </c>
      <c r="G12" s="39" t="str">
        <f>'R7原案'!AI28</f>
        <v>水</v>
      </c>
      <c r="H12" s="23" t="str">
        <f>IF('R7原案'!AJ28="","",'R7原案'!AJ28)</f>
        <v/>
      </c>
      <c r="I12" s="31"/>
    </row>
    <row r="13" spans="1:9" ht="42" customHeight="1" x14ac:dyDescent="0.4">
      <c r="A13" s="38">
        <v>11</v>
      </c>
      <c r="B13" s="37" t="str">
        <f>'R7原案'!AI14</f>
        <v>水</v>
      </c>
      <c r="C13" s="52" t="str">
        <f>IF('R7原案'!AJ14="","",'R7原案'!AJ14)</f>
        <v>未定</v>
      </c>
      <c r="D13" s="31"/>
      <c r="F13" s="38">
        <v>26</v>
      </c>
      <c r="G13" s="39" t="str">
        <f>'R7原案'!AI29</f>
        <v>木</v>
      </c>
      <c r="H13" s="23" t="str">
        <f>IF('R7原案'!AJ29="","",'R7原案'!AJ29)</f>
        <v/>
      </c>
      <c r="I13" s="31"/>
    </row>
    <row r="14" spans="1:9" ht="42" customHeight="1" x14ac:dyDescent="0.4">
      <c r="A14" s="38">
        <v>12</v>
      </c>
      <c r="B14" s="37" t="str">
        <f>'R7原案'!AI15</f>
        <v>木</v>
      </c>
      <c r="C14" s="52" t="str">
        <f>IF('R7原案'!AJ15="","",'R7原案'!AJ15)</f>
        <v>※発展的統合校学力検査</v>
      </c>
      <c r="D14" s="31"/>
      <c r="F14" s="38">
        <v>27</v>
      </c>
      <c r="G14" s="39" t="str">
        <f>'R7原案'!AI30</f>
        <v>金</v>
      </c>
      <c r="H14" s="23" t="str">
        <f>IF('R7原案'!AJ30="","",'R7原案'!AJ30)</f>
        <v/>
      </c>
      <c r="I14" s="47"/>
    </row>
    <row r="15" spans="1:9" ht="42" customHeight="1" x14ac:dyDescent="0.15">
      <c r="A15" s="38">
        <v>13</v>
      </c>
      <c r="B15" s="37" t="str">
        <f>'R7原案'!AI16</f>
        <v>金</v>
      </c>
      <c r="C15" s="52" t="str">
        <f>IF('R7原案'!AJ16="","",'R7原案'!AJ16)</f>
        <v>未定</v>
      </c>
      <c r="D15" s="45"/>
      <c r="F15" s="40">
        <v>28</v>
      </c>
      <c r="G15" s="41" t="str">
        <f>'R7原案'!AI31</f>
        <v>土</v>
      </c>
      <c r="H15" s="26" t="str">
        <f>IF('R7原案'!AJ31="","",'R7原案'!AJ31)</f>
        <v/>
      </c>
      <c r="I15" s="34"/>
    </row>
    <row r="16" spans="1:9" ht="42" customHeight="1" x14ac:dyDescent="0.15">
      <c r="A16" s="40">
        <v>14</v>
      </c>
      <c r="B16" s="74" t="str">
        <f>'R7原案'!AI17</f>
        <v>土</v>
      </c>
      <c r="C16" s="112" t="str">
        <f>IF('R7原案'!AJ17="","",'R7原案'!AJ17)</f>
        <v>未定</v>
      </c>
      <c r="D16" s="33"/>
      <c r="F16" s="40">
        <v>29</v>
      </c>
      <c r="G16" s="41" t="str">
        <f>'R7原案'!AI32</f>
        <v>日</v>
      </c>
      <c r="H16" s="26" t="str">
        <f>IF('R7原案'!AJ32="","",'R7原案'!AJ32)</f>
        <v/>
      </c>
      <c r="I16" s="34"/>
    </row>
    <row r="17" spans="1:9" ht="42" customHeight="1" x14ac:dyDescent="0.4">
      <c r="A17" s="79">
        <v>15</v>
      </c>
      <c r="B17" s="74" t="str">
        <f>'R7原案'!AI18</f>
        <v>日</v>
      </c>
      <c r="C17" s="112" t="str">
        <f>IF('R7原案'!AJ18="","",'R7原案'!AJ18)</f>
        <v/>
      </c>
      <c r="D17" s="81"/>
      <c r="F17" s="42">
        <v>30</v>
      </c>
      <c r="G17" s="39" t="str">
        <f>'R7原案'!AI33</f>
        <v>月</v>
      </c>
      <c r="H17" s="23" t="str">
        <f>IF('R7原案'!AJ33="","",'R7原案'!AJ33)</f>
        <v/>
      </c>
      <c r="I17" s="35"/>
    </row>
    <row r="18" spans="1:9" ht="39.950000000000003" customHeight="1" x14ac:dyDescent="0.4">
      <c r="A18" s="165" t="s">
        <v>215</v>
      </c>
      <c r="B18" s="166"/>
      <c r="C18" s="166"/>
      <c r="D18" s="167"/>
      <c r="E18" s="49"/>
      <c r="F18" s="38">
        <v>31</v>
      </c>
      <c r="G18" s="39" t="str">
        <f>'R7原案'!AI34</f>
        <v>火</v>
      </c>
      <c r="H18" s="23" t="str">
        <f>IF('R7原案'!AJ34="","",'R7原案'!AJ34)</f>
        <v/>
      </c>
      <c r="I18" s="31"/>
    </row>
    <row r="19" spans="1:9" ht="69" customHeight="1" x14ac:dyDescent="0.4">
      <c r="A19" s="159" t="s">
        <v>130</v>
      </c>
      <c r="B19" s="160"/>
      <c r="C19" s="168" t="s">
        <v>392</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C2:D2"/>
    <mergeCell ref="A1:I1"/>
    <mergeCell ref="H2:I2"/>
    <mergeCell ref="A18:D18"/>
    <mergeCell ref="A19:B19"/>
    <mergeCell ref="C19:I19"/>
  </mergeCells>
  <phoneticPr fontId="3"/>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DC25D-724E-49E2-8B87-5F817E1C05B9}">
  <dimension ref="A1:I33"/>
  <sheetViews>
    <sheetView topLeftCell="A11" workbookViewId="0">
      <selection activeCell="B3" sqref="B3:B17"/>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361</v>
      </c>
      <c r="B1" s="163"/>
      <c r="C1" s="163"/>
      <c r="D1" s="163"/>
      <c r="E1" s="163"/>
      <c r="F1" s="163"/>
      <c r="G1" s="163"/>
      <c r="H1" s="163"/>
      <c r="I1" s="164"/>
    </row>
    <row r="2" spans="1:9" ht="30" customHeight="1" x14ac:dyDescent="0.4">
      <c r="A2" s="51" t="s">
        <v>128</v>
      </c>
      <c r="B2" s="51" t="s">
        <v>129</v>
      </c>
      <c r="C2" s="105" t="s">
        <v>133</v>
      </c>
      <c r="D2" s="106" t="s">
        <v>349</v>
      </c>
      <c r="F2" s="51" t="s">
        <v>128</v>
      </c>
      <c r="G2" s="51" t="s">
        <v>129</v>
      </c>
      <c r="H2" s="105" t="s">
        <v>133</v>
      </c>
      <c r="I2" s="106" t="s">
        <v>349</v>
      </c>
    </row>
    <row r="3" spans="1:9" ht="42" customHeight="1" x14ac:dyDescent="0.4">
      <c r="A3" s="36">
        <v>1</v>
      </c>
      <c r="B3" s="37" t="s">
        <v>362</v>
      </c>
      <c r="C3" s="52"/>
      <c r="D3" s="72"/>
      <c r="F3" s="38">
        <v>16</v>
      </c>
      <c r="G3" s="39"/>
      <c r="H3" s="23"/>
      <c r="I3" s="61"/>
    </row>
    <row r="4" spans="1:9" ht="42" customHeight="1" x14ac:dyDescent="0.4">
      <c r="A4" s="38">
        <v>2</v>
      </c>
      <c r="B4" s="37" t="s">
        <v>41</v>
      </c>
      <c r="C4" s="54"/>
      <c r="D4" s="59"/>
      <c r="F4" s="38">
        <v>17</v>
      </c>
      <c r="G4" s="39"/>
      <c r="H4" s="23"/>
      <c r="I4" s="61"/>
    </row>
    <row r="5" spans="1:9" ht="42" customHeight="1" x14ac:dyDescent="0.15">
      <c r="A5" s="38">
        <v>3</v>
      </c>
      <c r="B5" s="37" t="s">
        <v>43</v>
      </c>
      <c r="C5" s="29"/>
      <c r="D5" s="61"/>
      <c r="F5" s="38">
        <v>18</v>
      </c>
      <c r="G5" s="39"/>
      <c r="H5" s="25"/>
      <c r="I5" s="61"/>
    </row>
    <row r="6" spans="1:9" ht="42" customHeight="1" x14ac:dyDescent="0.4">
      <c r="A6" s="38">
        <v>4</v>
      </c>
      <c r="B6" s="37" t="s">
        <v>45</v>
      </c>
      <c r="C6" s="23"/>
      <c r="D6" s="61"/>
      <c r="F6" s="38">
        <v>19</v>
      </c>
      <c r="G6" s="39"/>
      <c r="H6" s="23"/>
      <c r="I6" s="61"/>
    </row>
    <row r="7" spans="1:9" ht="42" customHeight="1" x14ac:dyDescent="0.4">
      <c r="A7" s="38">
        <v>5</v>
      </c>
      <c r="B7" s="37" t="s">
        <v>46</v>
      </c>
      <c r="C7" s="23"/>
      <c r="D7" s="107"/>
      <c r="F7" s="38">
        <v>20</v>
      </c>
      <c r="G7" s="39"/>
      <c r="H7" s="23"/>
      <c r="I7" s="58"/>
    </row>
    <row r="8" spans="1:9" ht="42" customHeight="1" x14ac:dyDescent="0.15">
      <c r="A8" s="38">
        <v>6</v>
      </c>
      <c r="B8" s="37" t="s">
        <v>47</v>
      </c>
      <c r="C8" s="44"/>
      <c r="D8" s="62"/>
      <c r="F8" s="38">
        <v>21</v>
      </c>
      <c r="G8" s="39"/>
      <c r="H8" s="23"/>
      <c r="I8" s="58"/>
    </row>
    <row r="9" spans="1:9" ht="42" customHeight="1" x14ac:dyDescent="0.15">
      <c r="A9" s="38">
        <v>7</v>
      </c>
      <c r="B9" s="37" t="s">
        <v>48</v>
      </c>
      <c r="C9" s="1"/>
      <c r="D9" s="108"/>
      <c r="F9" s="38">
        <v>22</v>
      </c>
      <c r="G9" s="39"/>
      <c r="H9" s="23"/>
      <c r="I9" s="63"/>
    </row>
    <row r="10" spans="1:9" ht="42" customHeight="1" x14ac:dyDescent="0.4">
      <c r="A10" s="38">
        <v>8</v>
      </c>
      <c r="B10" s="37" t="s">
        <v>49</v>
      </c>
      <c r="C10" s="23"/>
      <c r="D10" s="61"/>
      <c r="F10" s="38">
        <v>23</v>
      </c>
      <c r="G10" s="39"/>
      <c r="H10" s="23"/>
      <c r="I10" s="63"/>
    </row>
    <row r="11" spans="1:9" ht="42" customHeight="1" x14ac:dyDescent="0.4">
      <c r="A11" s="38">
        <v>9</v>
      </c>
      <c r="B11" s="37" t="s">
        <v>41</v>
      </c>
      <c r="C11" s="23"/>
      <c r="D11" s="61"/>
      <c r="F11" s="38">
        <v>24</v>
      </c>
      <c r="G11" s="39"/>
      <c r="H11" s="23"/>
      <c r="I11" s="63"/>
    </row>
    <row r="12" spans="1:9" ht="42" customHeight="1" x14ac:dyDescent="0.4">
      <c r="A12" s="38">
        <v>10</v>
      </c>
      <c r="B12" s="37" t="s">
        <v>43</v>
      </c>
      <c r="C12" s="23"/>
      <c r="D12" s="61"/>
      <c r="F12" s="38">
        <v>25</v>
      </c>
      <c r="G12" s="39"/>
      <c r="H12" s="23"/>
      <c r="I12" s="61"/>
    </row>
    <row r="13" spans="1:9" ht="42" customHeight="1" x14ac:dyDescent="0.4">
      <c r="A13" s="38">
        <v>11</v>
      </c>
      <c r="B13" s="37" t="s">
        <v>45</v>
      </c>
      <c r="C13" s="23"/>
      <c r="D13" s="61"/>
      <c r="F13" s="38">
        <v>26</v>
      </c>
      <c r="G13" s="39"/>
      <c r="H13" s="23"/>
      <c r="I13" s="61"/>
    </row>
    <row r="14" spans="1:9" ht="42" customHeight="1" x14ac:dyDescent="0.4">
      <c r="A14" s="38">
        <v>12</v>
      </c>
      <c r="B14" s="37" t="s">
        <v>46</v>
      </c>
      <c r="C14" s="23"/>
      <c r="D14" s="61"/>
      <c r="F14" s="38">
        <v>27</v>
      </c>
      <c r="G14" s="39"/>
      <c r="H14" s="23"/>
      <c r="I14" s="58"/>
    </row>
    <row r="15" spans="1:9" ht="42" customHeight="1" x14ac:dyDescent="0.15">
      <c r="A15" s="38">
        <v>13</v>
      </c>
      <c r="B15" s="37" t="s">
        <v>47</v>
      </c>
      <c r="C15" s="44"/>
      <c r="D15" s="62"/>
      <c r="F15" s="38">
        <v>28</v>
      </c>
      <c r="G15" s="39"/>
      <c r="H15" s="23"/>
      <c r="I15" s="58"/>
    </row>
    <row r="16" spans="1:9" ht="42" customHeight="1" x14ac:dyDescent="0.15">
      <c r="A16" s="38">
        <v>14</v>
      </c>
      <c r="B16" s="37" t="s">
        <v>48</v>
      </c>
      <c r="C16" s="1"/>
      <c r="D16" s="108"/>
      <c r="F16" s="38">
        <v>29</v>
      </c>
      <c r="G16" s="39"/>
      <c r="H16" s="23"/>
      <c r="I16" s="58"/>
    </row>
    <row r="17" spans="1:9" ht="42" customHeight="1" x14ac:dyDescent="0.4">
      <c r="A17" s="42">
        <v>15</v>
      </c>
      <c r="B17" s="37" t="s">
        <v>49</v>
      </c>
      <c r="C17" s="30"/>
      <c r="D17" s="61"/>
      <c r="F17" s="42">
        <v>30</v>
      </c>
      <c r="G17" s="43"/>
      <c r="H17" s="30"/>
      <c r="I17" s="109"/>
    </row>
    <row r="18" spans="1:9" ht="39.950000000000003" customHeight="1" x14ac:dyDescent="0.4">
      <c r="A18" s="165" t="s">
        <v>215</v>
      </c>
      <c r="B18" s="166"/>
      <c r="C18" s="166"/>
      <c r="D18" s="167"/>
      <c r="E18" s="49"/>
      <c r="F18" s="38">
        <v>31</v>
      </c>
      <c r="G18" s="39"/>
      <c r="H18" s="23"/>
      <c r="I18" s="61"/>
    </row>
    <row r="19" spans="1:9" ht="69" customHeight="1" x14ac:dyDescent="0.4">
      <c r="A19" s="159" t="s">
        <v>130</v>
      </c>
      <c r="B19" s="160"/>
      <c r="C19" s="168"/>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4">
    <mergeCell ref="A1:I1"/>
    <mergeCell ref="A18:D18"/>
    <mergeCell ref="A19:B19"/>
    <mergeCell ref="C19:I19"/>
  </mergeCells>
  <phoneticPr fontId="3"/>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5"/>
  <sheetViews>
    <sheetView topLeftCell="A2" workbookViewId="0">
      <selection activeCell="J21" sqref="J21"/>
    </sheetView>
  </sheetViews>
  <sheetFormatPr defaultRowHeight="13.5" x14ac:dyDescent="0.15"/>
  <cols>
    <col min="1" max="2" width="3.625" style="1" customWidth="1"/>
    <col min="3" max="3" width="24" style="1" bestFit="1" customWidth="1"/>
    <col min="4" max="5" width="3.625" style="1" customWidth="1"/>
    <col min="6" max="6" width="24" style="1" bestFit="1" customWidth="1"/>
    <col min="7" max="8" width="3.625" style="1" customWidth="1"/>
    <col min="9" max="9" width="24" style="1" bestFit="1" customWidth="1"/>
    <col min="10" max="11" width="3.625" style="1" customWidth="1"/>
    <col min="12" max="12" width="24" style="1" customWidth="1"/>
    <col min="13" max="14" width="3.625" style="1" customWidth="1"/>
    <col min="15" max="15" width="24" style="1" customWidth="1"/>
    <col min="16" max="17" width="3.625" style="1" customWidth="1"/>
    <col min="18" max="18" width="24" style="1" customWidth="1"/>
    <col min="19" max="20" width="3.625" style="1" customWidth="1"/>
    <col min="21" max="21" width="24" style="1" customWidth="1"/>
    <col min="22" max="23" width="3.625" style="1" customWidth="1"/>
    <col min="24" max="24" width="23.875" style="1" customWidth="1"/>
    <col min="25" max="26" width="3.625" style="1" customWidth="1"/>
    <col min="27" max="27" width="24" style="1" customWidth="1"/>
    <col min="28" max="29" width="3.625" style="1" customWidth="1"/>
    <col min="30" max="30" width="22.875" style="1" bestFit="1" customWidth="1"/>
    <col min="31" max="32" width="3.625" style="1" customWidth="1"/>
    <col min="33" max="33" width="24" style="1" bestFit="1" customWidth="1"/>
    <col min="34" max="35" width="3.625" style="1" customWidth="1"/>
    <col min="36" max="36" width="24" style="1" customWidth="1"/>
    <col min="37" max="16384" width="9" style="1"/>
  </cols>
  <sheetData>
    <row r="1" spans="1:36" ht="7.5" hidden="1" customHeight="1" x14ac:dyDescent="0.15">
      <c r="C1" s="1">
        <v>2023</v>
      </c>
    </row>
    <row r="2" spans="1:36" ht="45" customHeight="1" thickBot="1" x14ac:dyDescent="0.3">
      <c r="A2" s="150" t="s">
        <v>186</v>
      </c>
      <c r="B2" s="150"/>
      <c r="C2" s="150"/>
      <c r="D2" s="150"/>
      <c r="E2" s="150"/>
      <c r="F2" s="150"/>
      <c r="G2" s="150"/>
      <c r="H2" s="150"/>
      <c r="I2" s="150"/>
      <c r="J2" s="150"/>
      <c r="K2" s="150"/>
      <c r="L2" s="150"/>
      <c r="M2" s="150"/>
      <c r="N2" s="150"/>
      <c r="O2" s="150"/>
      <c r="P2" s="150"/>
      <c r="Q2" s="150"/>
      <c r="R2" s="150"/>
      <c r="S2" s="150" t="s">
        <v>187</v>
      </c>
      <c r="T2" s="150"/>
      <c r="U2" s="150"/>
      <c r="V2" s="150"/>
      <c r="W2" s="150"/>
      <c r="X2" s="150"/>
      <c r="Y2" s="150"/>
      <c r="Z2" s="150"/>
      <c r="AA2" s="150"/>
      <c r="AB2" s="150"/>
      <c r="AC2" s="150"/>
      <c r="AD2" s="150"/>
      <c r="AE2" s="150"/>
      <c r="AF2" s="150"/>
      <c r="AG2" s="150"/>
      <c r="AH2" s="150"/>
      <c r="AI2" s="150"/>
      <c r="AJ2" s="150"/>
    </row>
    <row r="3" spans="1:36" ht="45" customHeight="1" x14ac:dyDescent="0.15">
      <c r="A3" s="152" t="s">
        <v>0</v>
      </c>
      <c r="B3" s="153"/>
      <c r="C3" s="154"/>
      <c r="D3" s="152" t="s">
        <v>1</v>
      </c>
      <c r="E3" s="153"/>
      <c r="F3" s="154"/>
      <c r="G3" s="152" t="s">
        <v>2</v>
      </c>
      <c r="H3" s="153"/>
      <c r="I3" s="154"/>
      <c r="J3" s="152" t="s">
        <v>3</v>
      </c>
      <c r="K3" s="153"/>
      <c r="L3" s="154"/>
      <c r="M3" s="152" t="s">
        <v>4</v>
      </c>
      <c r="N3" s="155"/>
      <c r="O3" s="156"/>
      <c r="P3" s="152" t="s">
        <v>5</v>
      </c>
      <c r="Q3" s="153"/>
      <c r="R3" s="154"/>
      <c r="S3" s="152" t="s">
        <v>6</v>
      </c>
      <c r="T3" s="155"/>
      <c r="U3" s="156"/>
      <c r="V3" s="152" t="s">
        <v>7</v>
      </c>
      <c r="W3" s="153"/>
      <c r="X3" s="154"/>
      <c r="Y3" s="152" t="s">
        <v>8</v>
      </c>
      <c r="Z3" s="153"/>
      <c r="AA3" s="154"/>
      <c r="AB3" s="152" t="s">
        <v>9</v>
      </c>
      <c r="AC3" s="153"/>
      <c r="AD3" s="154"/>
      <c r="AE3" s="152" t="s">
        <v>10</v>
      </c>
      <c r="AF3" s="153"/>
      <c r="AG3" s="154"/>
      <c r="AH3" s="152" t="s">
        <v>11</v>
      </c>
      <c r="AI3" s="153"/>
      <c r="AJ3" s="154"/>
    </row>
    <row r="4" spans="1:36" ht="45" customHeight="1" x14ac:dyDescent="0.15">
      <c r="A4" s="3">
        <f t="shared" ref="A4:A33" si="0">DATE($C$1,4,ROW()-3)</f>
        <v>45017</v>
      </c>
      <c r="B4" s="4" t="s">
        <v>42</v>
      </c>
      <c r="C4" s="5" t="s">
        <v>14</v>
      </c>
      <c r="D4" s="3">
        <f t="shared" ref="D4:D34" si="1">DATE($C$1,5,ROW()-3)</f>
        <v>45047</v>
      </c>
      <c r="E4" s="4" t="s">
        <v>50</v>
      </c>
      <c r="F4" s="5" t="s">
        <v>12</v>
      </c>
      <c r="G4" s="12">
        <f t="shared" ref="G4:G33" si="2">DATE($C$1,6,ROW()-3)</f>
        <v>45078</v>
      </c>
      <c r="H4" s="13">
        <f>G6</f>
        <v>45080</v>
      </c>
      <c r="I4" s="15"/>
      <c r="J4" s="3">
        <f t="shared" ref="J4:J34" si="3">DATE($C$1,7,ROW()-3)</f>
        <v>45108</v>
      </c>
      <c r="K4" s="4">
        <f>J6</f>
        <v>45110</v>
      </c>
      <c r="L4" s="5" t="s">
        <v>146</v>
      </c>
      <c r="M4" s="3">
        <f t="shared" ref="M4:M34" si="4">DATE($C$1,8,ROW()-3)</f>
        <v>45139</v>
      </c>
      <c r="N4" s="4" t="s">
        <v>51</v>
      </c>
      <c r="O4" s="5"/>
      <c r="P4" s="12">
        <f t="shared" ref="P4:P33" si="5">DATE($C$1,9,ROW()-3)</f>
        <v>45170</v>
      </c>
      <c r="Q4" s="13" t="s">
        <v>52</v>
      </c>
      <c r="R4" s="16"/>
      <c r="S4" s="3">
        <f t="shared" ref="S4:S34" si="6">DATE($C$1,10,ROW()-3)</f>
        <v>45200</v>
      </c>
      <c r="T4" s="4" t="s">
        <v>44</v>
      </c>
      <c r="U4" s="5" t="s">
        <v>12</v>
      </c>
      <c r="V4" s="3">
        <f t="shared" ref="V4:V33" si="7">DATE($C$1,11,ROW()-3)</f>
        <v>45231</v>
      </c>
      <c r="W4" s="4" t="s">
        <v>53</v>
      </c>
      <c r="X4" s="5" t="s">
        <v>154</v>
      </c>
      <c r="Y4" s="12">
        <f t="shared" ref="Y4:Y34" si="8">DATE($C$1,12,ROW()-3)</f>
        <v>45261</v>
      </c>
      <c r="Z4" s="13" t="s">
        <v>52</v>
      </c>
      <c r="AA4" s="16"/>
      <c r="AB4" s="12">
        <f t="shared" ref="AB4:AB34" si="9">DATE($C$1+1,1,ROW()-3)</f>
        <v>45292</v>
      </c>
      <c r="AC4" s="13" t="s">
        <v>50</v>
      </c>
      <c r="AD4" s="16" t="s">
        <v>13</v>
      </c>
      <c r="AE4" s="12">
        <f t="shared" ref="AE4:AE5" si="10">DATE($C$1+1,3,ROW()-3)</f>
        <v>45352</v>
      </c>
      <c r="AF4" s="13" t="s">
        <v>54</v>
      </c>
      <c r="AG4" s="16"/>
      <c r="AH4" s="12">
        <f t="shared" ref="AH4:AH34" si="11">DATE($C$1+1,3,ROW()-3)</f>
        <v>45352</v>
      </c>
      <c r="AI4" s="13" t="s">
        <v>54</v>
      </c>
      <c r="AJ4" s="16"/>
    </row>
    <row r="5" spans="1:36" ht="45" customHeight="1" x14ac:dyDescent="0.15">
      <c r="A5" s="3">
        <f t="shared" si="0"/>
        <v>45018</v>
      </c>
      <c r="B5" s="4" t="s">
        <v>44</v>
      </c>
      <c r="C5" s="5" t="s">
        <v>185</v>
      </c>
      <c r="D5" s="3">
        <f t="shared" si="1"/>
        <v>45048</v>
      </c>
      <c r="E5" s="4" t="s">
        <v>51</v>
      </c>
      <c r="F5" s="5"/>
      <c r="G5" s="12">
        <f t="shared" si="2"/>
        <v>45079</v>
      </c>
      <c r="H5" s="13">
        <f>G7</f>
        <v>45081</v>
      </c>
      <c r="I5" s="16"/>
      <c r="J5" s="3">
        <f t="shared" si="3"/>
        <v>45109</v>
      </c>
      <c r="K5" s="4">
        <f>J7</f>
        <v>45111</v>
      </c>
      <c r="L5" s="5" t="s">
        <v>23</v>
      </c>
      <c r="M5" s="3">
        <f t="shared" si="4"/>
        <v>45140</v>
      </c>
      <c r="N5" s="4" t="s">
        <v>53</v>
      </c>
      <c r="O5" s="5"/>
      <c r="P5" s="3">
        <f t="shared" si="5"/>
        <v>45171</v>
      </c>
      <c r="Q5" s="4" t="s">
        <v>42</v>
      </c>
      <c r="R5" s="5" t="s">
        <v>110</v>
      </c>
      <c r="S5" s="3">
        <f t="shared" si="6"/>
        <v>45201</v>
      </c>
      <c r="T5" s="4" t="s">
        <v>50</v>
      </c>
      <c r="U5" s="5"/>
      <c r="V5" s="12">
        <f t="shared" si="7"/>
        <v>45232</v>
      </c>
      <c r="W5" s="13" t="s">
        <v>54</v>
      </c>
      <c r="X5" s="16"/>
      <c r="Y5" s="3">
        <f t="shared" si="8"/>
        <v>45262</v>
      </c>
      <c r="Z5" s="4" t="s">
        <v>42</v>
      </c>
      <c r="AA5" s="5" t="s">
        <v>156</v>
      </c>
      <c r="AB5" s="12">
        <f t="shared" si="9"/>
        <v>45293</v>
      </c>
      <c r="AC5" s="13" t="s">
        <v>51</v>
      </c>
      <c r="AD5" s="16"/>
      <c r="AE5" s="12">
        <f t="shared" si="10"/>
        <v>45353</v>
      </c>
      <c r="AF5" s="13" t="s">
        <v>52</v>
      </c>
      <c r="AG5" s="16"/>
      <c r="AH5" s="12">
        <f t="shared" si="11"/>
        <v>45353</v>
      </c>
      <c r="AI5" s="13" t="s">
        <v>52</v>
      </c>
      <c r="AJ5" s="16"/>
    </row>
    <row r="6" spans="1:36" ht="45" customHeight="1" x14ac:dyDescent="0.15">
      <c r="A6" s="3">
        <f t="shared" si="0"/>
        <v>45019</v>
      </c>
      <c r="B6" s="4" t="s">
        <v>45</v>
      </c>
      <c r="D6" s="12">
        <f t="shared" si="1"/>
        <v>45049</v>
      </c>
      <c r="E6" s="13" t="s">
        <v>47</v>
      </c>
      <c r="F6" s="16" t="s">
        <v>15</v>
      </c>
      <c r="G6" s="3">
        <f t="shared" si="2"/>
        <v>45080</v>
      </c>
      <c r="H6" s="4">
        <f>G8</f>
        <v>45082</v>
      </c>
      <c r="I6" s="5" t="s">
        <v>12</v>
      </c>
      <c r="J6" s="3">
        <f t="shared" si="3"/>
        <v>45110</v>
      </c>
      <c r="K6" s="4">
        <f t="shared" ref="K6:K32" si="12">J8</f>
        <v>45112</v>
      </c>
      <c r="L6" s="5" t="s">
        <v>24</v>
      </c>
      <c r="M6" s="12">
        <f t="shared" si="4"/>
        <v>45141</v>
      </c>
      <c r="N6" s="13" t="s">
        <v>54</v>
      </c>
      <c r="O6" s="16"/>
      <c r="P6" s="3">
        <f t="shared" si="5"/>
        <v>45172</v>
      </c>
      <c r="Q6" s="4" t="s">
        <v>44</v>
      </c>
      <c r="R6" s="5" t="s">
        <v>111</v>
      </c>
      <c r="S6" s="3">
        <f t="shared" si="6"/>
        <v>45202</v>
      </c>
      <c r="T6" s="4" t="s">
        <v>51</v>
      </c>
      <c r="U6" s="5"/>
      <c r="V6" s="12">
        <f t="shared" si="7"/>
        <v>45233</v>
      </c>
      <c r="W6" s="13" t="s">
        <v>52</v>
      </c>
      <c r="X6" s="16" t="s">
        <v>17</v>
      </c>
      <c r="Y6" s="3">
        <f t="shared" si="8"/>
        <v>45263</v>
      </c>
      <c r="Z6" s="4" t="s">
        <v>44</v>
      </c>
      <c r="AA6" s="5" t="s">
        <v>86</v>
      </c>
      <c r="AB6" s="12">
        <f t="shared" si="9"/>
        <v>45294</v>
      </c>
      <c r="AC6" s="13" t="s">
        <v>53</v>
      </c>
      <c r="AD6" s="16"/>
      <c r="AE6" s="3">
        <f t="shared" ref="AE6:AE31" si="13">DATE($C$1+1,2,ROW()-3)</f>
        <v>45325</v>
      </c>
      <c r="AF6" s="4" t="s">
        <v>42</v>
      </c>
      <c r="AG6" s="5" t="s">
        <v>166</v>
      </c>
      <c r="AH6" s="3">
        <f t="shared" si="11"/>
        <v>45354</v>
      </c>
      <c r="AI6" s="4" t="s">
        <v>41</v>
      </c>
      <c r="AJ6" s="5" t="s">
        <v>160</v>
      </c>
    </row>
    <row r="7" spans="1:36" ht="45" customHeight="1" x14ac:dyDescent="0.15">
      <c r="A7" s="3">
        <f t="shared" si="0"/>
        <v>45020</v>
      </c>
      <c r="B7" s="4" t="s">
        <v>46</v>
      </c>
      <c r="C7" s="5" t="s">
        <v>63</v>
      </c>
      <c r="D7" s="12">
        <f t="shared" si="1"/>
        <v>45050</v>
      </c>
      <c r="E7" s="13" t="s">
        <v>48</v>
      </c>
      <c r="F7" s="16" t="s">
        <v>18</v>
      </c>
      <c r="G7" s="3">
        <f t="shared" si="2"/>
        <v>45081</v>
      </c>
      <c r="H7" s="4">
        <f t="shared" ref="H7:H32" si="14">G9</f>
        <v>45083</v>
      </c>
      <c r="I7" s="5"/>
      <c r="J7" s="3">
        <f t="shared" si="3"/>
        <v>45111</v>
      </c>
      <c r="K7" s="4">
        <f t="shared" si="12"/>
        <v>45113</v>
      </c>
      <c r="L7" s="5" t="s">
        <v>19</v>
      </c>
      <c r="M7" s="12">
        <f t="shared" si="4"/>
        <v>45142</v>
      </c>
      <c r="N7" s="13" t="s">
        <v>49</v>
      </c>
      <c r="O7" s="16"/>
      <c r="P7" s="3">
        <f t="shared" si="5"/>
        <v>45173</v>
      </c>
      <c r="Q7" s="4" t="s">
        <v>45</v>
      </c>
      <c r="R7" s="5" t="s">
        <v>113</v>
      </c>
      <c r="S7" s="3">
        <f t="shared" si="6"/>
        <v>45203</v>
      </c>
      <c r="T7" s="4" t="s">
        <v>47</v>
      </c>
      <c r="U7" s="5" t="s">
        <v>137</v>
      </c>
      <c r="V7" s="12">
        <f t="shared" si="7"/>
        <v>45234</v>
      </c>
      <c r="W7" s="13" t="s">
        <v>41</v>
      </c>
      <c r="X7" s="16" t="s">
        <v>55</v>
      </c>
      <c r="Y7" s="3">
        <f t="shared" si="8"/>
        <v>45264</v>
      </c>
      <c r="Z7" s="4" t="s">
        <v>45</v>
      </c>
      <c r="AA7" s="5" t="s">
        <v>64</v>
      </c>
      <c r="AB7" s="12">
        <f t="shared" si="9"/>
        <v>45295</v>
      </c>
      <c r="AC7" s="13" t="s">
        <v>48</v>
      </c>
      <c r="AD7" s="16"/>
      <c r="AE7" s="3">
        <f t="shared" si="13"/>
        <v>45326</v>
      </c>
      <c r="AF7" s="4" t="s">
        <v>43</v>
      </c>
      <c r="AG7" s="5"/>
      <c r="AH7" s="3">
        <f t="shared" si="11"/>
        <v>45355</v>
      </c>
      <c r="AI7" s="4" t="s">
        <v>43</v>
      </c>
      <c r="AJ7" s="5" t="s">
        <v>66</v>
      </c>
    </row>
    <row r="8" spans="1:36" ht="45" customHeight="1" x14ac:dyDescent="0.15">
      <c r="A8" s="3">
        <f t="shared" si="0"/>
        <v>45021</v>
      </c>
      <c r="B8" s="4" t="s">
        <v>47</v>
      </c>
      <c r="C8" s="5" t="s">
        <v>184</v>
      </c>
      <c r="D8" s="12">
        <f t="shared" si="1"/>
        <v>45051</v>
      </c>
      <c r="E8" s="13" t="s">
        <v>49</v>
      </c>
      <c r="F8" s="16" t="s">
        <v>22</v>
      </c>
      <c r="G8" s="3">
        <f t="shared" si="2"/>
        <v>45082</v>
      </c>
      <c r="H8" s="4">
        <f t="shared" si="14"/>
        <v>45084</v>
      </c>
      <c r="I8" s="5"/>
      <c r="J8" s="3">
        <f t="shared" si="3"/>
        <v>45112</v>
      </c>
      <c r="K8" s="4">
        <f t="shared" si="12"/>
        <v>45114</v>
      </c>
      <c r="L8" s="5" t="s">
        <v>27</v>
      </c>
      <c r="M8" s="3">
        <f t="shared" si="4"/>
        <v>45143</v>
      </c>
      <c r="N8" s="4" t="s">
        <v>41</v>
      </c>
      <c r="O8" s="5"/>
      <c r="P8" s="3">
        <f t="shared" si="5"/>
        <v>45174</v>
      </c>
      <c r="Q8" s="4" t="s">
        <v>46</v>
      </c>
      <c r="R8" s="5" t="s">
        <v>112</v>
      </c>
      <c r="S8" s="12">
        <f t="shared" si="6"/>
        <v>45204</v>
      </c>
      <c r="T8" s="13" t="s">
        <v>48</v>
      </c>
      <c r="U8" s="16"/>
      <c r="V8" s="3">
        <f t="shared" si="7"/>
        <v>45235</v>
      </c>
      <c r="W8" s="4" t="s">
        <v>43</v>
      </c>
      <c r="X8" s="5"/>
      <c r="Y8" s="3">
        <f t="shared" si="8"/>
        <v>45265</v>
      </c>
      <c r="Z8" s="4" t="s">
        <v>46</v>
      </c>
      <c r="AA8" s="5" t="s">
        <v>23</v>
      </c>
      <c r="AB8" s="12">
        <f t="shared" si="9"/>
        <v>45296</v>
      </c>
      <c r="AC8" s="13" t="s">
        <v>49</v>
      </c>
      <c r="AD8" s="16"/>
      <c r="AE8" s="3">
        <f t="shared" si="13"/>
        <v>45327</v>
      </c>
      <c r="AF8" s="4" t="s">
        <v>45</v>
      </c>
      <c r="AG8" s="5" t="s">
        <v>78</v>
      </c>
      <c r="AH8" s="3">
        <f t="shared" si="11"/>
        <v>45356</v>
      </c>
      <c r="AI8" s="4" t="s">
        <v>45</v>
      </c>
      <c r="AJ8" s="5" t="s">
        <v>161</v>
      </c>
    </row>
    <row r="9" spans="1:36" ht="45" customHeight="1" x14ac:dyDescent="0.15">
      <c r="A9" s="12">
        <f t="shared" si="0"/>
        <v>45022</v>
      </c>
      <c r="B9" s="13" t="s">
        <v>48</v>
      </c>
      <c r="C9" s="14"/>
      <c r="D9" s="12">
        <f t="shared" si="1"/>
        <v>45052</v>
      </c>
      <c r="E9" s="13" t="s">
        <v>41</v>
      </c>
      <c r="F9" s="16" t="s">
        <v>29</v>
      </c>
      <c r="G9" s="3">
        <f t="shared" si="2"/>
        <v>45083</v>
      </c>
      <c r="H9" s="4">
        <f t="shared" si="14"/>
        <v>45085</v>
      </c>
      <c r="I9" s="5" t="s">
        <v>143</v>
      </c>
      <c r="J9" s="12">
        <f t="shared" si="3"/>
        <v>45113</v>
      </c>
      <c r="K9" s="13">
        <f t="shared" si="12"/>
        <v>45115</v>
      </c>
      <c r="L9" s="16"/>
      <c r="M9" s="3">
        <f t="shared" si="4"/>
        <v>45144</v>
      </c>
      <c r="N9" s="4" t="s">
        <v>43</v>
      </c>
      <c r="O9" s="5"/>
      <c r="P9" s="3">
        <f t="shared" si="5"/>
        <v>45175</v>
      </c>
      <c r="Q9" s="4" t="s">
        <v>47</v>
      </c>
      <c r="R9" s="5" t="s">
        <v>150</v>
      </c>
      <c r="S9" s="12">
        <f t="shared" si="6"/>
        <v>45205</v>
      </c>
      <c r="T9" s="13" t="s">
        <v>49</v>
      </c>
      <c r="U9" s="16"/>
      <c r="V9" s="3">
        <f t="shared" si="7"/>
        <v>45236</v>
      </c>
      <c r="W9" s="4" t="s">
        <v>45</v>
      </c>
      <c r="X9" s="17" t="s">
        <v>123</v>
      </c>
      <c r="Y9" s="3">
        <f t="shared" si="8"/>
        <v>45266</v>
      </c>
      <c r="Z9" s="4" t="s">
        <v>47</v>
      </c>
      <c r="AA9" s="5" t="s">
        <v>24</v>
      </c>
      <c r="AB9" s="3">
        <f t="shared" si="9"/>
        <v>45297</v>
      </c>
      <c r="AC9" s="4" t="s">
        <v>41</v>
      </c>
      <c r="AD9" s="5" t="s">
        <v>21</v>
      </c>
      <c r="AE9" s="3">
        <f t="shared" si="13"/>
        <v>45328</v>
      </c>
      <c r="AF9" s="4" t="s">
        <v>46</v>
      </c>
      <c r="AG9" s="5"/>
      <c r="AH9" s="3">
        <f t="shared" si="11"/>
        <v>45357</v>
      </c>
      <c r="AI9" s="4" t="s">
        <v>46</v>
      </c>
      <c r="AJ9" s="5" t="s">
        <v>88</v>
      </c>
    </row>
    <row r="10" spans="1:36" ht="45" customHeight="1" x14ac:dyDescent="0.15">
      <c r="A10" s="12">
        <f t="shared" si="0"/>
        <v>45023</v>
      </c>
      <c r="B10" s="13" t="s">
        <v>49</v>
      </c>
      <c r="C10" s="15"/>
      <c r="D10" s="3">
        <f t="shared" si="1"/>
        <v>45053</v>
      </c>
      <c r="E10" s="4" t="s">
        <v>43</v>
      </c>
      <c r="F10" s="5"/>
      <c r="G10" s="3">
        <f t="shared" si="2"/>
        <v>45084</v>
      </c>
      <c r="H10" s="4">
        <f t="shared" si="14"/>
        <v>45086</v>
      </c>
      <c r="I10" s="5" t="s">
        <v>137</v>
      </c>
      <c r="J10" s="12">
        <f t="shared" si="3"/>
        <v>45114</v>
      </c>
      <c r="K10" s="13">
        <f t="shared" si="12"/>
        <v>45116</v>
      </c>
      <c r="L10" s="16" t="s">
        <v>210</v>
      </c>
      <c r="M10" s="3">
        <f t="shared" si="4"/>
        <v>45145</v>
      </c>
      <c r="N10" s="4" t="s">
        <v>45</v>
      </c>
      <c r="O10" s="5"/>
      <c r="P10" s="12">
        <f t="shared" si="5"/>
        <v>45176</v>
      </c>
      <c r="Q10" s="13" t="s">
        <v>48</v>
      </c>
      <c r="R10" s="16"/>
      <c r="S10" s="3">
        <f t="shared" si="6"/>
        <v>45206</v>
      </c>
      <c r="T10" s="4" t="s">
        <v>41</v>
      </c>
      <c r="U10" s="5" t="s">
        <v>86</v>
      </c>
      <c r="V10" s="3">
        <f t="shared" si="7"/>
        <v>45237</v>
      </c>
      <c r="W10" s="4" t="s">
        <v>46</v>
      </c>
      <c r="X10" s="17" t="s">
        <v>124</v>
      </c>
      <c r="Y10" s="12">
        <f t="shared" si="8"/>
        <v>45267</v>
      </c>
      <c r="Z10" s="13" t="s">
        <v>48</v>
      </c>
      <c r="AA10" s="16"/>
      <c r="AB10" s="3">
        <f t="shared" si="9"/>
        <v>45298</v>
      </c>
      <c r="AC10" s="4" t="s">
        <v>43</v>
      </c>
      <c r="AD10" s="17" t="s">
        <v>77</v>
      </c>
      <c r="AE10" s="3">
        <f t="shared" si="13"/>
        <v>45329</v>
      </c>
      <c r="AF10" s="4" t="s">
        <v>47</v>
      </c>
      <c r="AG10" s="5"/>
      <c r="AH10" s="3">
        <f t="shared" si="11"/>
        <v>45358</v>
      </c>
      <c r="AI10" s="4" t="s">
        <v>47</v>
      </c>
      <c r="AJ10" s="5" t="s">
        <v>90</v>
      </c>
    </row>
    <row r="11" spans="1:36" ht="45" customHeight="1" x14ac:dyDescent="0.15">
      <c r="A11" s="3">
        <f t="shared" si="0"/>
        <v>45024</v>
      </c>
      <c r="B11" s="4" t="s">
        <v>41</v>
      </c>
      <c r="C11" s="5" t="s">
        <v>61</v>
      </c>
      <c r="D11" s="3">
        <f t="shared" si="1"/>
        <v>45054</v>
      </c>
      <c r="E11" s="4" t="s">
        <v>45</v>
      </c>
      <c r="F11" s="5" t="s">
        <v>127</v>
      </c>
      <c r="G11" s="12">
        <f t="shared" si="2"/>
        <v>45085</v>
      </c>
      <c r="H11" s="13">
        <f t="shared" si="14"/>
        <v>45087</v>
      </c>
      <c r="I11" s="16"/>
      <c r="J11" s="3">
        <f t="shared" si="3"/>
        <v>45115</v>
      </c>
      <c r="K11" s="4">
        <f t="shared" si="12"/>
        <v>45117</v>
      </c>
      <c r="L11" s="5" t="s">
        <v>104</v>
      </c>
      <c r="M11" s="3">
        <f t="shared" si="4"/>
        <v>45146</v>
      </c>
      <c r="N11" s="4" t="s">
        <v>46</v>
      </c>
      <c r="O11" s="5"/>
      <c r="P11" s="12">
        <f t="shared" si="5"/>
        <v>45177</v>
      </c>
      <c r="Q11" s="13" t="s">
        <v>49</v>
      </c>
      <c r="R11" s="16"/>
      <c r="S11" s="3">
        <f t="shared" si="6"/>
        <v>45207</v>
      </c>
      <c r="T11" s="4" t="s">
        <v>43</v>
      </c>
      <c r="U11" s="5" t="s">
        <v>86</v>
      </c>
      <c r="V11" s="3">
        <f t="shared" si="7"/>
        <v>45238</v>
      </c>
      <c r="W11" s="4" t="s">
        <v>47</v>
      </c>
      <c r="X11" s="5"/>
      <c r="Y11" s="12">
        <f t="shared" si="8"/>
        <v>45268</v>
      </c>
      <c r="Z11" s="13" t="s">
        <v>49</v>
      </c>
      <c r="AA11" s="16"/>
      <c r="AB11" s="3">
        <f t="shared" si="9"/>
        <v>45299</v>
      </c>
      <c r="AC11" s="4" t="s">
        <v>45</v>
      </c>
      <c r="AD11" s="5" t="s">
        <v>98</v>
      </c>
      <c r="AE11" s="12">
        <f t="shared" si="13"/>
        <v>45330</v>
      </c>
      <c r="AF11" s="13" t="s">
        <v>48</v>
      </c>
      <c r="AG11" s="16"/>
      <c r="AH11" s="12">
        <f t="shared" si="11"/>
        <v>45359</v>
      </c>
      <c r="AI11" s="13" t="s">
        <v>48</v>
      </c>
      <c r="AJ11" s="16"/>
    </row>
    <row r="12" spans="1:36" ht="45" customHeight="1" x14ac:dyDescent="0.15">
      <c r="A12" s="3">
        <f t="shared" si="0"/>
        <v>45025</v>
      </c>
      <c r="B12" s="4" t="s">
        <v>43</v>
      </c>
      <c r="C12" s="5" t="s">
        <v>25</v>
      </c>
      <c r="D12" s="3">
        <f t="shared" si="1"/>
        <v>45055</v>
      </c>
      <c r="E12" s="4" t="s">
        <v>46</v>
      </c>
      <c r="F12" s="5" t="s">
        <v>163</v>
      </c>
      <c r="G12" s="12">
        <f t="shared" si="2"/>
        <v>45086</v>
      </c>
      <c r="H12" s="13">
        <f t="shared" si="14"/>
        <v>45088</v>
      </c>
      <c r="I12" s="16"/>
      <c r="J12" s="3">
        <f t="shared" si="3"/>
        <v>45116</v>
      </c>
      <c r="K12" s="4">
        <f t="shared" si="12"/>
        <v>45118</v>
      </c>
      <c r="L12" s="5" t="s">
        <v>67</v>
      </c>
      <c r="M12" s="3">
        <f t="shared" si="4"/>
        <v>45147</v>
      </c>
      <c r="N12" s="4" t="s">
        <v>47</v>
      </c>
      <c r="O12" s="5"/>
      <c r="P12" s="3">
        <f t="shared" si="5"/>
        <v>45178</v>
      </c>
      <c r="Q12" s="4" t="s">
        <v>41</v>
      </c>
      <c r="R12" s="5" t="s">
        <v>82</v>
      </c>
      <c r="S12" s="3">
        <f t="shared" si="6"/>
        <v>45208</v>
      </c>
      <c r="T12" s="4" t="s">
        <v>45</v>
      </c>
      <c r="U12" s="5" t="s">
        <v>86</v>
      </c>
      <c r="V12" s="12">
        <f t="shared" si="7"/>
        <v>45239</v>
      </c>
      <c r="W12" s="13" t="s">
        <v>48</v>
      </c>
      <c r="X12" s="16"/>
      <c r="Y12" s="3">
        <f t="shared" si="8"/>
        <v>45269</v>
      </c>
      <c r="Z12" s="4" t="s">
        <v>41</v>
      </c>
      <c r="AA12" s="5" t="s">
        <v>19</v>
      </c>
      <c r="AB12" s="3">
        <f t="shared" si="9"/>
        <v>45300</v>
      </c>
      <c r="AC12" s="4" t="s">
        <v>46</v>
      </c>
      <c r="AD12" s="5" t="s">
        <v>99</v>
      </c>
      <c r="AE12" s="12">
        <f t="shared" si="13"/>
        <v>45331</v>
      </c>
      <c r="AF12" s="13" t="s">
        <v>49</v>
      </c>
      <c r="AG12" s="16"/>
      <c r="AH12" s="12">
        <f t="shared" si="11"/>
        <v>45360</v>
      </c>
      <c r="AI12" s="13" t="s">
        <v>49</v>
      </c>
      <c r="AJ12" s="16"/>
    </row>
    <row r="13" spans="1:36" ht="45" customHeight="1" x14ac:dyDescent="0.15">
      <c r="A13" s="3">
        <f t="shared" si="0"/>
        <v>45026</v>
      </c>
      <c r="B13" s="4" t="s">
        <v>45</v>
      </c>
      <c r="C13" s="5" t="s">
        <v>181</v>
      </c>
      <c r="D13" s="3">
        <f t="shared" si="1"/>
        <v>45056</v>
      </c>
      <c r="E13" s="4" t="s">
        <v>47</v>
      </c>
      <c r="F13" s="5" t="s">
        <v>85</v>
      </c>
      <c r="G13" s="3">
        <f t="shared" si="2"/>
        <v>45087</v>
      </c>
      <c r="H13" s="4">
        <f t="shared" si="14"/>
        <v>45089</v>
      </c>
      <c r="I13" s="5" t="s">
        <v>212</v>
      </c>
      <c r="J13" s="3">
        <f t="shared" si="3"/>
        <v>45117</v>
      </c>
      <c r="K13" s="4">
        <f t="shared" si="12"/>
        <v>45119</v>
      </c>
      <c r="L13" s="5" t="s">
        <v>66</v>
      </c>
      <c r="M13" s="12">
        <f t="shared" si="4"/>
        <v>45148</v>
      </c>
      <c r="N13" s="13" t="s">
        <v>48</v>
      </c>
      <c r="O13" s="16"/>
      <c r="P13" s="3">
        <f t="shared" si="5"/>
        <v>45179</v>
      </c>
      <c r="Q13" s="4" t="s">
        <v>43</v>
      </c>
      <c r="R13" s="5" t="s">
        <v>82</v>
      </c>
      <c r="S13" s="3">
        <f t="shared" si="6"/>
        <v>45209</v>
      </c>
      <c r="T13" s="4" t="s">
        <v>46</v>
      </c>
      <c r="U13" s="5" t="s">
        <v>64</v>
      </c>
      <c r="V13" s="12">
        <f t="shared" si="7"/>
        <v>45240</v>
      </c>
      <c r="W13" s="13" t="s">
        <v>49</v>
      </c>
      <c r="X13" s="16" t="s">
        <v>120</v>
      </c>
      <c r="Y13" s="3">
        <f t="shared" si="8"/>
        <v>45270</v>
      </c>
      <c r="Z13" s="4" t="s">
        <v>43</v>
      </c>
      <c r="AA13" s="5" t="s">
        <v>68</v>
      </c>
      <c r="AB13" s="3">
        <f t="shared" si="9"/>
        <v>45301</v>
      </c>
      <c r="AC13" s="4" t="s">
        <v>47</v>
      </c>
      <c r="AD13" s="5" t="s">
        <v>197</v>
      </c>
      <c r="AE13" s="3">
        <f t="shared" si="13"/>
        <v>45332</v>
      </c>
      <c r="AF13" s="4" t="s">
        <v>41</v>
      </c>
      <c r="AG13" s="5" t="s">
        <v>138</v>
      </c>
      <c r="AH13" s="3">
        <f t="shared" si="11"/>
        <v>45361</v>
      </c>
      <c r="AI13" s="4" t="s">
        <v>41</v>
      </c>
      <c r="AJ13" s="5" t="s">
        <v>162</v>
      </c>
    </row>
    <row r="14" spans="1:36" ht="45" customHeight="1" x14ac:dyDescent="0.15">
      <c r="A14" s="3">
        <f t="shared" si="0"/>
        <v>45027</v>
      </c>
      <c r="B14" s="4" t="s">
        <v>46</v>
      </c>
      <c r="C14" s="5" t="s">
        <v>182</v>
      </c>
      <c r="D14" s="12">
        <f t="shared" si="1"/>
        <v>45057</v>
      </c>
      <c r="E14" s="13" t="s">
        <v>48</v>
      </c>
      <c r="F14" s="16"/>
      <c r="G14" s="3">
        <f t="shared" si="2"/>
        <v>45088</v>
      </c>
      <c r="H14" s="4">
        <f t="shared" si="14"/>
        <v>45090</v>
      </c>
      <c r="I14" s="5" t="s">
        <v>211</v>
      </c>
      <c r="J14" s="3">
        <f t="shared" si="3"/>
        <v>45118</v>
      </c>
      <c r="K14" s="4">
        <f t="shared" si="12"/>
        <v>45120</v>
      </c>
      <c r="L14" s="5" t="s">
        <v>216</v>
      </c>
      <c r="M14" s="12">
        <f t="shared" si="4"/>
        <v>45149</v>
      </c>
      <c r="N14" s="13" t="s">
        <v>49</v>
      </c>
      <c r="O14" s="16" t="s">
        <v>26</v>
      </c>
      <c r="P14" s="3">
        <f t="shared" si="5"/>
        <v>45180</v>
      </c>
      <c r="Q14" s="4" t="s">
        <v>45</v>
      </c>
      <c r="R14" s="5"/>
      <c r="S14" s="3">
        <f t="shared" si="6"/>
        <v>45210</v>
      </c>
      <c r="T14" s="4" t="s">
        <v>47</v>
      </c>
      <c r="U14" s="5" t="s">
        <v>33</v>
      </c>
      <c r="V14" s="3">
        <f t="shared" si="7"/>
        <v>45241</v>
      </c>
      <c r="W14" s="4" t="s">
        <v>41</v>
      </c>
      <c r="X14" s="5" t="s">
        <v>138</v>
      </c>
      <c r="Y14" s="3">
        <f t="shared" si="8"/>
        <v>45271</v>
      </c>
      <c r="Z14" s="4" t="s">
        <v>45</v>
      </c>
      <c r="AA14" s="5" t="s">
        <v>104</v>
      </c>
      <c r="AB14" s="12">
        <f t="shared" si="9"/>
        <v>45302</v>
      </c>
      <c r="AC14" s="13" t="s">
        <v>48</v>
      </c>
      <c r="AD14" s="16"/>
      <c r="AE14" s="12">
        <f t="shared" si="13"/>
        <v>45333</v>
      </c>
      <c r="AF14" s="13" t="s">
        <v>43</v>
      </c>
      <c r="AG14" s="16" t="s">
        <v>28</v>
      </c>
      <c r="AH14" s="3">
        <f t="shared" si="11"/>
        <v>45362</v>
      </c>
      <c r="AI14" s="4" t="s">
        <v>43</v>
      </c>
      <c r="AJ14" s="21" t="s">
        <v>102</v>
      </c>
    </row>
    <row r="15" spans="1:36" ht="45" customHeight="1" x14ac:dyDescent="0.15">
      <c r="A15" s="3">
        <f t="shared" si="0"/>
        <v>45028</v>
      </c>
      <c r="B15" s="4" t="s">
        <v>47</v>
      </c>
      <c r="C15" s="5" t="s">
        <v>180</v>
      </c>
      <c r="D15" s="12">
        <f t="shared" si="1"/>
        <v>45058</v>
      </c>
      <c r="E15" s="13" t="s">
        <v>49</v>
      </c>
      <c r="F15" s="16"/>
      <c r="G15" s="3">
        <f t="shared" si="2"/>
        <v>45089</v>
      </c>
      <c r="H15" s="4">
        <f t="shared" si="14"/>
        <v>45091</v>
      </c>
      <c r="I15" s="5" t="s">
        <v>211</v>
      </c>
      <c r="J15" s="3">
        <f t="shared" si="3"/>
        <v>45119</v>
      </c>
      <c r="K15" s="4">
        <f t="shared" si="12"/>
        <v>45121</v>
      </c>
      <c r="L15" s="5" t="s">
        <v>105</v>
      </c>
      <c r="M15" s="12">
        <f t="shared" si="4"/>
        <v>45150</v>
      </c>
      <c r="N15" s="13" t="s">
        <v>41</v>
      </c>
      <c r="O15" s="16" t="s">
        <v>55</v>
      </c>
      <c r="P15" s="3">
        <f t="shared" si="5"/>
        <v>45181</v>
      </c>
      <c r="Q15" s="4" t="s">
        <v>46</v>
      </c>
      <c r="R15" s="5"/>
      <c r="S15" s="12">
        <f t="shared" si="6"/>
        <v>45211</v>
      </c>
      <c r="T15" s="13" t="s">
        <v>48</v>
      </c>
      <c r="U15" s="16"/>
      <c r="V15" s="3">
        <f t="shared" si="7"/>
        <v>45242</v>
      </c>
      <c r="W15" s="4" t="s">
        <v>43</v>
      </c>
      <c r="X15" s="5"/>
      <c r="Y15" s="3">
        <f t="shared" si="8"/>
        <v>45272</v>
      </c>
      <c r="Z15" s="4" t="s">
        <v>46</v>
      </c>
      <c r="AA15" s="5" t="s">
        <v>167</v>
      </c>
      <c r="AB15" s="12">
        <f t="shared" si="9"/>
        <v>45303</v>
      </c>
      <c r="AC15" s="13" t="s">
        <v>49</v>
      </c>
      <c r="AD15" s="16"/>
      <c r="AE15" s="3">
        <f t="shared" si="13"/>
        <v>45334</v>
      </c>
      <c r="AF15" s="4" t="s">
        <v>45</v>
      </c>
      <c r="AG15" s="5"/>
      <c r="AH15" s="3">
        <f t="shared" si="11"/>
        <v>45363</v>
      </c>
      <c r="AI15" s="4" t="s">
        <v>45</v>
      </c>
      <c r="AJ15" s="5" t="s">
        <v>122</v>
      </c>
    </row>
    <row r="16" spans="1:36" ht="45" customHeight="1" x14ac:dyDescent="0.15">
      <c r="A16" s="12">
        <f t="shared" si="0"/>
        <v>45029</v>
      </c>
      <c r="B16" s="13" t="s">
        <v>48</v>
      </c>
      <c r="C16" s="14"/>
      <c r="D16" s="3">
        <f t="shared" si="1"/>
        <v>45059</v>
      </c>
      <c r="E16" s="4" t="s">
        <v>41</v>
      </c>
      <c r="F16" s="5" t="s">
        <v>140</v>
      </c>
      <c r="G16" s="3">
        <f t="shared" si="2"/>
        <v>45090</v>
      </c>
      <c r="H16" s="4">
        <f t="shared" si="14"/>
        <v>45092</v>
      </c>
      <c r="I16" s="5" t="s">
        <v>165</v>
      </c>
      <c r="J16" s="12">
        <f t="shared" si="3"/>
        <v>45120</v>
      </c>
      <c r="K16" s="13">
        <f t="shared" si="12"/>
        <v>45122</v>
      </c>
      <c r="L16" s="16" t="s">
        <v>80</v>
      </c>
      <c r="M16" s="3">
        <f t="shared" si="4"/>
        <v>45151</v>
      </c>
      <c r="N16" s="4" t="s">
        <v>43</v>
      </c>
      <c r="O16" s="5" t="s">
        <v>115</v>
      </c>
      <c r="P16" s="3">
        <f t="shared" si="5"/>
        <v>45182</v>
      </c>
      <c r="Q16" s="4" t="s">
        <v>47</v>
      </c>
      <c r="R16" s="5" t="s">
        <v>83</v>
      </c>
      <c r="S16" s="12">
        <f t="shared" si="6"/>
        <v>45212</v>
      </c>
      <c r="T16" s="13" t="s">
        <v>49</v>
      </c>
      <c r="U16" s="16"/>
      <c r="V16" s="3">
        <f t="shared" si="7"/>
        <v>45243</v>
      </c>
      <c r="W16" s="4" t="s">
        <v>45</v>
      </c>
      <c r="X16" s="5" t="s">
        <v>183</v>
      </c>
      <c r="Y16" s="3">
        <f t="shared" si="8"/>
        <v>45273</v>
      </c>
      <c r="Z16" s="4" t="s">
        <v>47</v>
      </c>
      <c r="AA16" s="5" t="s">
        <v>66</v>
      </c>
      <c r="AB16" s="12">
        <f t="shared" si="9"/>
        <v>45304</v>
      </c>
      <c r="AC16" s="13" t="s">
        <v>41</v>
      </c>
      <c r="AD16" s="16" t="s">
        <v>56</v>
      </c>
      <c r="AE16" s="3">
        <f t="shared" si="13"/>
        <v>45335</v>
      </c>
      <c r="AF16" s="4" t="s">
        <v>46</v>
      </c>
      <c r="AG16" s="5" t="s">
        <v>86</v>
      </c>
      <c r="AH16" s="3">
        <f t="shared" si="11"/>
        <v>45364</v>
      </c>
      <c r="AI16" s="4" t="s">
        <v>46</v>
      </c>
      <c r="AJ16" s="21" t="s">
        <v>102</v>
      </c>
    </row>
    <row r="17" spans="1:36" ht="45" customHeight="1" x14ac:dyDescent="0.15">
      <c r="A17" s="12">
        <f t="shared" si="0"/>
        <v>45030</v>
      </c>
      <c r="B17" s="13" t="s">
        <v>49</v>
      </c>
      <c r="C17" s="15"/>
      <c r="D17" s="3">
        <f t="shared" si="1"/>
        <v>45060</v>
      </c>
      <c r="E17" s="4" t="s">
        <v>43</v>
      </c>
      <c r="F17" s="5" t="s">
        <v>85</v>
      </c>
      <c r="G17" s="3">
        <f t="shared" si="2"/>
        <v>45091</v>
      </c>
      <c r="H17" s="4">
        <f t="shared" si="14"/>
        <v>45093</v>
      </c>
      <c r="I17" s="5" t="s">
        <v>30</v>
      </c>
      <c r="J17" s="12">
        <f t="shared" si="3"/>
        <v>45121</v>
      </c>
      <c r="K17" s="13">
        <f t="shared" si="12"/>
        <v>45123</v>
      </c>
      <c r="L17" s="16"/>
      <c r="M17" s="3">
        <f t="shared" si="4"/>
        <v>45152</v>
      </c>
      <c r="N17" s="4" t="s">
        <v>45</v>
      </c>
      <c r="O17" s="5" t="s">
        <v>115</v>
      </c>
      <c r="P17" s="12">
        <f t="shared" si="5"/>
        <v>45183</v>
      </c>
      <c r="Q17" s="13" t="s">
        <v>48</v>
      </c>
      <c r="R17" s="16"/>
      <c r="S17" s="12">
        <f t="shared" si="6"/>
        <v>45213</v>
      </c>
      <c r="T17" s="13" t="s">
        <v>41</v>
      </c>
      <c r="U17" s="16" t="s">
        <v>60</v>
      </c>
      <c r="V17" s="3">
        <f t="shared" si="7"/>
        <v>45244</v>
      </c>
      <c r="W17" s="4" t="s">
        <v>46</v>
      </c>
      <c r="X17" s="5"/>
      <c r="Y17" s="12">
        <f t="shared" si="8"/>
        <v>45274</v>
      </c>
      <c r="Z17" s="13" t="s">
        <v>48</v>
      </c>
      <c r="AA17" s="16"/>
      <c r="AB17" s="3">
        <f t="shared" si="9"/>
        <v>45305</v>
      </c>
      <c r="AC17" s="4" t="s">
        <v>43</v>
      </c>
      <c r="AD17" s="5" t="s">
        <v>198</v>
      </c>
      <c r="AE17" s="3">
        <f t="shared" si="13"/>
        <v>45336</v>
      </c>
      <c r="AF17" s="4" t="s">
        <v>47</v>
      </c>
      <c r="AG17" s="21" t="s">
        <v>102</v>
      </c>
      <c r="AH17" s="3">
        <f t="shared" si="11"/>
        <v>45365</v>
      </c>
      <c r="AI17" s="4" t="s">
        <v>47</v>
      </c>
      <c r="AJ17" s="21" t="s">
        <v>102</v>
      </c>
    </row>
    <row r="18" spans="1:36" ht="45" customHeight="1" x14ac:dyDescent="0.15">
      <c r="A18" s="3">
        <f t="shared" si="0"/>
        <v>45031</v>
      </c>
      <c r="B18" s="4" t="s">
        <v>41</v>
      </c>
      <c r="C18" s="5" t="s">
        <v>208</v>
      </c>
      <c r="D18" s="3">
        <f t="shared" si="1"/>
        <v>45061</v>
      </c>
      <c r="E18" s="4" t="s">
        <v>45</v>
      </c>
      <c r="F18" s="5" t="s">
        <v>64</v>
      </c>
      <c r="G18" s="12">
        <f t="shared" si="2"/>
        <v>45092</v>
      </c>
      <c r="H18" s="13">
        <f t="shared" si="14"/>
        <v>45094</v>
      </c>
      <c r="I18" s="16"/>
      <c r="J18" s="12">
        <f t="shared" si="3"/>
        <v>45122</v>
      </c>
      <c r="K18" s="13">
        <f t="shared" si="12"/>
        <v>45124</v>
      </c>
      <c r="L18" s="16" t="s">
        <v>31</v>
      </c>
      <c r="M18" s="3">
        <f t="shared" si="4"/>
        <v>45153</v>
      </c>
      <c r="N18" s="4" t="s">
        <v>46</v>
      </c>
      <c r="O18" s="5"/>
      <c r="P18" s="12">
        <f t="shared" si="5"/>
        <v>45184</v>
      </c>
      <c r="Q18" s="13" t="s">
        <v>49</v>
      </c>
      <c r="R18" s="16"/>
      <c r="S18" s="3">
        <f t="shared" si="6"/>
        <v>45214</v>
      </c>
      <c r="T18" s="4" t="s">
        <v>43</v>
      </c>
      <c r="U18" s="5" t="s">
        <v>65</v>
      </c>
      <c r="V18" s="3">
        <f t="shared" si="7"/>
        <v>45245</v>
      </c>
      <c r="W18" s="4" t="s">
        <v>47</v>
      </c>
      <c r="X18" s="5"/>
      <c r="Y18" s="12">
        <f t="shared" si="8"/>
        <v>45275</v>
      </c>
      <c r="Z18" s="13" t="s">
        <v>49</v>
      </c>
      <c r="AA18" s="16"/>
      <c r="AB18" s="3">
        <f t="shared" si="9"/>
        <v>45306</v>
      </c>
      <c r="AC18" s="4" t="s">
        <v>45</v>
      </c>
      <c r="AD18" s="5" t="s">
        <v>199</v>
      </c>
      <c r="AE18" s="12">
        <f t="shared" si="13"/>
        <v>45337</v>
      </c>
      <c r="AF18" s="13" t="s">
        <v>48</v>
      </c>
      <c r="AG18" s="22"/>
      <c r="AH18" s="12">
        <f t="shared" si="11"/>
        <v>45366</v>
      </c>
      <c r="AI18" s="13" t="s">
        <v>48</v>
      </c>
      <c r="AJ18" s="16"/>
    </row>
    <row r="19" spans="1:36" ht="45" customHeight="1" x14ac:dyDescent="0.15">
      <c r="A19" s="3">
        <f t="shared" si="0"/>
        <v>45032</v>
      </c>
      <c r="B19" s="4" t="s">
        <v>43</v>
      </c>
      <c r="C19" s="5" t="s">
        <v>204</v>
      </c>
      <c r="D19" s="3">
        <f t="shared" si="1"/>
        <v>45062</v>
      </c>
      <c r="E19" s="4" t="s">
        <v>46</v>
      </c>
      <c r="F19" s="5" t="s">
        <v>116</v>
      </c>
      <c r="G19" s="12">
        <f t="shared" si="2"/>
        <v>45093</v>
      </c>
      <c r="H19" s="13">
        <f t="shared" si="14"/>
        <v>45095</v>
      </c>
      <c r="I19" s="16" t="s">
        <v>117</v>
      </c>
      <c r="J19" s="3">
        <f t="shared" si="3"/>
        <v>45123</v>
      </c>
      <c r="K19" s="4">
        <f t="shared" si="12"/>
        <v>45125</v>
      </c>
      <c r="L19" s="5" t="s">
        <v>89</v>
      </c>
      <c r="M19" s="3">
        <f t="shared" si="4"/>
        <v>45154</v>
      </c>
      <c r="N19" s="4" t="s">
        <v>47</v>
      </c>
      <c r="O19" s="5"/>
      <c r="P19" s="12">
        <f t="shared" si="5"/>
        <v>45185</v>
      </c>
      <c r="Q19" s="13" t="s">
        <v>41</v>
      </c>
      <c r="R19" s="16" t="s">
        <v>101</v>
      </c>
      <c r="S19" s="3">
        <f t="shared" si="6"/>
        <v>45215</v>
      </c>
      <c r="T19" s="4" t="s">
        <v>45</v>
      </c>
      <c r="U19" s="5" t="s">
        <v>35</v>
      </c>
      <c r="V19" s="12">
        <f t="shared" si="7"/>
        <v>45246</v>
      </c>
      <c r="W19" s="13" t="s">
        <v>48</v>
      </c>
      <c r="X19" s="16"/>
      <c r="Y19" s="3">
        <f t="shared" si="8"/>
        <v>45276</v>
      </c>
      <c r="Z19" s="4" t="s">
        <v>41</v>
      </c>
      <c r="AA19" s="5" t="s">
        <v>157</v>
      </c>
      <c r="AB19" s="3">
        <f t="shared" si="9"/>
        <v>45307</v>
      </c>
      <c r="AC19" s="4" t="s">
        <v>46</v>
      </c>
      <c r="AD19" s="5" t="s">
        <v>201</v>
      </c>
      <c r="AE19" s="12">
        <f t="shared" si="13"/>
        <v>45338</v>
      </c>
      <c r="AF19" s="13" t="s">
        <v>49</v>
      </c>
      <c r="AG19" s="16"/>
      <c r="AH19" s="12">
        <f t="shared" si="11"/>
        <v>45367</v>
      </c>
      <c r="AI19" s="13" t="s">
        <v>49</v>
      </c>
      <c r="AJ19" s="16"/>
    </row>
    <row r="20" spans="1:36" ht="45" customHeight="1" x14ac:dyDescent="0.15">
      <c r="A20" s="3">
        <f t="shared" si="0"/>
        <v>45033</v>
      </c>
      <c r="B20" s="4" t="s">
        <v>45</v>
      </c>
      <c r="C20" s="5" t="s">
        <v>204</v>
      </c>
      <c r="D20" s="3">
        <f t="shared" si="1"/>
        <v>45063</v>
      </c>
      <c r="E20" s="4" t="s">
        <v>47</v>
      </c>
      <c r="F20" s="5" t="s">
        <v>65</v>
      </c>
      <c r="G20" s="3">
        <f t="shared" si="2"/>
        <v>45094</v>
      </c>
      <c r="H20" s="4">
        <f t="shared" si="14"/>
        <v>45096</v>
      </c>
      <c r="I20" s="5" t="s">
        <v>138</v>
      </c>
      <c r="J20" s="3">
        <f t="shared" si="3"/>
        <v>45124</v>
      </c>
      <c r="K20" s="4">
        <f t="shared" si="12"/>
        <v>45126</v>
      </c>
      <c r="L20" s="5" t="s">
        <v>147</v>
      </c>
      <c r="M20" s="12">
        <f t="shared" si="4"/>
        <v>45155</v>
      </c>
      <c r="N20" s="13" t="s">
        <v>48</v>
      </c>
      <c r="O20" s="16"/>
      <c r="P20" s="3">
        <f t="shared" si="5"/>
        <v>45186</v>
      </c>
      <c r="Q20" s="4" t="s">
        <v>43</v>
      </c>
      <c r="R20" s="5"/>
      <c r="S20" s="3">
        <f t="shared" si="6"/>
        <v>45216</v>
      </c>
      <c r="T20" s="4" t="s">
        <v>46</v>
      </c>
      <c r="U20" s="5" t="s">
        <v>106</v>
      </c>
      <c r="V20" s="12">
        <f t="shared" si="7"/>
        <v>45247</v>
      </c>
      <c r="W20" s="13" t="s">
        <v>49</v>
      </c>
      <c r="X20" s="16"/>
      <c r="Y20" s="3">
        <f t="shared" si="8"/>
        <v>45277</v>
      </c>
      <c r="Z20" s="4" t="s">
        <v>43</v>
      </c>
      <c r="AA20" s="5" t="s">
        <v>95</v>
      </c>
      <c r="AB20" s="3">
        <f t="shared" si="9"/>
        <v>45308</v>
      </c>
      <c r="AC20" s="4" t="s">
        <v>47</v>
      </c>
      <c r="AD20" s="5" t="s">
        <v>202</v>
      </c>
      <c r="AE20" s="3">
        <f t="shared" si="13"/>
        <v>45339</v>
      </c>
      <c r="AF20" s="4" t="s">
        <v>41</v>
      </c>
      <c r="AG20" s="5" t="s">
        <v>125</v>
      </c>
      <c r="AH20" s="3">
        <f t="shared" si="11"/>
        <v>45368</v>
      </c>
      <c r="AI20" s="4" t="s">
        <v>41</v>
      </c>
      <c r="AJ20" s="5" t="s">
        <v>100</v>
      </c>
    </row>
    <row r="21" spans="1:36" ht="45" customHeight="1" x14ac:dyDescent="0.15">
      <c r="A21" s="3">
        <f t="shared" si="0"/>
        <v>45034</v>
      </c>
      <c r="B21" s="4" t="s">
        <v>46</v>
      </c>
      <c r="C21" s="17" t="s">
        <v>207</v>
      </c>
      <c r="D21" s="12">
        <f t="shared" si="1"/>
        <v>45064</v>
      </c>
      <c r="E21" s="13" t="s">
        <v>48</v>
      </c>
      <c r="F21" s="16"/>
      <c r="G21" s="3">
        <f t="shared" si="2"/>
        <v>45095</v>
      </c>
      <c r="H21" s="4">
        <f t="shared" si="14"/>
        <v>45097</v>
      </c>
      <c r="I21" s="5" t="s">
        <v>108</v>
      </c>
      <c r="J21" s="3">
        <f t="shared" si="3"/>
        <v>45125</v>
      </c>
      <c r="K21" s="4">
        <f t="shared" si="12"/>
        <v>45127</v>
      </c>
      <c r="L21" s="5" t="s">
        <v>219</v>
      </c>
      <c r="M21" s="12">
        <f t="shared" si="4"/>
        <v>45156</v>
      </c>
      <c r="N21" s="13" t="s">
        <v>49</v>
      </c>
      <c r="O21" s="16"/>
      <c r="P21" s="3">
        <f t="shared" si="5"/>
        <v>45187</v>
      </c>
      <c r="Q21" s="4" t="s">
        <v>45</v>
      </c>
      <c r="R21" s="5" t="s">
        <v>151</v>
      </c>
      <c r="S21" s="3">
        <f t="shared" si="6"/>
        <v>45217</v>
      </c>
      <c r="T21" s="4" t="s">
        <v>47</v>
      </c>
      <c r="U21" s="5"/>
      <c r="V21" s="3">
        <f t="shared" si="7"/>
        <v>45248</v>
      </c>
      <c r="W21" s="4" t="s">
        <v>41</v>
      </c>
      <c r="X21" s="5" t="s">
        <v>155</v>
      </c>
      <c r="Y21" s="3">
        <f t="shared" si="8"/>
        <v>45278</v>
      </c>
      <c r="Z21" s="4" t="s">
        <v>45</v>
      </c>
      <c r="AA21" s="5" t="s">
        <v>96</v>
      </c>
      <c r="AB21" s="12">
        <f t="shared" si="9"/>
        <v>45309</v>
      </c>
      <c r="AC21" s="13" t="s">
        <v>48</v>
      </c>
      <c r="AD21" s="16"/>
      <c r="AE21" s="3">
        <f t="shared" si="13"/>
        <v>45340</v>
      </c>
      <c r="AF21" s="4" t="s">
        <v>43</v>
      </c>
      <c r="AG21" s="5" t="s">
        <v>86</v>
      </c>
      <c r="AH21" s="3">
        <f t="shared" si="11"/>
        <v>45369</v>
      </c>
      <c r="AI21" s="4" t="s">
        <v>43</v>
      </c>
      <c r="AJ21" s="5" t="s">
        <v>95</v>
      </c>
    </row>
    <row r="22" spans="1:36" ht="45" customHeight="1" x14ac:dyDescent="0.15">
      <c r="A22" s="3">
        <f t="shared" si="0"/>
        <v>45035</v>
      </c>
      <c r="B22" s="4" t="s">
        <v>47</v>
      </c>
      <c r="C22" s="5" t="s">
        <v>207</v>
      </c>
      <c r="D22" s="12">
        <f t="shared" si="1"/>
        <v>45065</v>
      </c>
      <c r="E22" s="13" t="s">
        <v>49</v>
      </c>
      <c r="F22" s="16"/>
      <c r="G22" s="3">
        <f t="shared" si="2"/>
        <v>45096</v>
      </c>
      <c r="H22" s="4">
        <f t="shared" si="14"/>
        <v>45098</v>
      </c>
      <c r="I22" s="5"/>
      <c r="J22" s="3">
        <f t="shared" si="3"/>
        <v>45126</v>
      </c>
      <c r="K22" s="4">
        <f t="shared" si="12"/>
        <v>45128</v>
      </c>
      <c r="L22" s="5" t="s">
        <v>59</v>
      </c>
      <c r="M22" s="3">
        <f t="shared" si="4"/>
        <v>45157</v>
      </c>
      <c r="N22" s="4" t="s">
        <v>41</v>
      </c>
      <c r="O22" s="5"/>
      <c r="P22" s="3">
        <f t="shared" si="5"/>
        <v>45188</v>
      </c>
      <c r="Q22" s="4" t="s">
        <v>46</v>
      </c>
      <c r="R22" s="5"/>
      <c r="S22" s="12">
        <f t="shared" si="6"/>
        <v>45218</v>
      </c>
      <c r="T22" s="13" t="s">
        <v>48</v>
      </c>
      <c r="U22" s="16"/>
      <c r="V22" s="3">
        <f t="shared" si="7"/>
        <v>45249</v>
      </c>
      <c r="W22" s="4" t="s">
        <v>43</v>
      </c>
      <c r="X22" s="5"/>
      <c r="Y22" s="3">
        <f t="shared" si="8"/>
        <v>45279</v>
      </c>
      <c r="Z22" s="4" t="s">
        <v>46</v>
      </c>
      <c r="AA22" s="5" t="s">
        <v>95</v>
      </c>
      <c r="AB22" s="12">
        <f t="shared" si="9"/>
        <v>45310</v>
      </c>
      <c r="AC22" s="13" t="s">
        <v>49</v>
      </c>
      <c r="AD22" s="16" t="s">
        <v>200</v>
      </c>
      <c r="AE22" s="3">
        <f t="shared" si="13"/>
        <v>45341</v>
      </c>
      <c r="AF22" s="4" t="s">
        <v>45</v>
      </c>
      <c r="AG22" s="5" t="s">
        <v>64</v>
      </c>
      <c r="AH22" s="3">
        <f t="shared" si="11"/>
        <v>45370</v>
      </c>
      <c r="AI22" s="4" t="s">
        <v>45</v>
      </c>
      <c r="AJ22" s="5" t="s">
        <v>95</v>
      </c>
    </row>
    <row r="23" spans="1:36" ht="45" customHeight="1" x14ac:dyDescent="0.15">
      <c r="A23" s="12">
        <f t="shared" si="0"/>
        <v>45036</v>
      </c>
      <c r="B23" s="13" t="s">
        <v>48</v>
      </c>
      <c r="C23" s="16"/>
      <c r="D23" s="3">
        <f t="shared" si="1"/>
        <v>45066</v>
      </c>
      <c r="E23" s="4" t="s">
        <v>41</v>
      </c>
      <c r="F23" s="5" t="s">
        <v>193</v>
      </c>
      <c r="G23" s="3">
        <f t="shared" si="2"/>
        <v>45097</v>
      </c>
      <c r="H23" s="4">
        <f t="shared" si="14"/>
        <v>45099</v>
      </c>
      <c r="I23" s="5" t="s">
        <v>144</v>
      </c>
      <c r="J23" s="12">
        <f t="shared" si="3"/>
        <v>45127</v>
      </c>
      <c r="K23" s="13" t="s">
        <v>54</v>
      </c>
      <c r="L23" s="16" t="s">
        <v>81</v>
      </c>
      <c r="M23" s="3">
        <f t="shared" si="4"/>
        <v>45158</v>
      </c>
      <c r="N23" s="4" t="s">
        <v>43</v>
      </c>
      <c r="O23" s="5"/>
      <c r="P23" s="3">
        <f t="shared" si="5"/>
        <v>45189</v>
      </c>
      <c r="Q23" s="4" t="s">
        <v>47</v>
      </c>
      <c r="R23" s="5" t="s">
        <v>152</v>
      </c>
      <c r="S23" s="12">
        <f t="shared" si="6"/>
        <v>45219</v>
      </c>
      <c r="T23" s="13" t="s">
        <v>49</v>
      </c>
      <c r="U23" s="16"/>
      <c r="V23" s="3">
        <f t="shared" si="7"/>
        <v>45250</v>
      </c>
      <c r="W23" s="4" t="s">
        <v>45</v>
      </c>
      <c r="X23" s="5" t="s">
        <v>76</v>
      </c>
      <c r="Y23" s="3">
        <f t="shared" si="8"/>
        <v>45280</v>
      </c>
      <c r="Z23" s="4" t="s">
        <v>47</v>
      </c>
      <c r="AA23" s="5" t="s">
        <v>234</v>
      </c>
      <c r="AB23" s="3">
        <f t="shared" si="9"/>
        <v>45311</v>
      </c>
      <c r="AC23" s="4" t="s">
        <v>41</v>
      </c>
      <c r="AD23" s="5"/>
      <c r="AE23" s="3">
        <f t="shared" si="13"/>
        <v>45342</v>
      </c>
      <c r="AF23" s="4" t="s">
        <v>46</v>
      </c>
      <c r="AG23" s="5" t="s">
        <v>109</v>
      </c>
      <c r="AH23" s="12">
        <f t="shared" si="11"/>
        <v>45371</v>
      </c>
      <c r="AI23" s="13" t="s">
        <v>46</v>
      </c>
      <c r="AJ23" s="16" t="s">
        <v>34</v>
      </c>
    </row>
    <row r="24" spans="1:36" ht="45" customHeight="1" x14ac:dyDescent="0.15">
      <c r="A24" s="12">
        <f t="shared" si="0"/>
        <v>45037</v>
      </c>
      <c r="B24" s="13" t="s">
        <v>49</v>
      </c>
      <c r="C24" s="16"/>
      <c r="D24" s="3">
        <f t="shared" si="1"/>
        <v>45067</v>
      </c>
      <c r="E24" s="4" t="s">
        <v>43</v>
      </c>
      <c r="F24" s="5" t="s">
        <v>103</v>
      </c>
      <c r="G24" s="3">
        <f t="shared" si="2"/>
        <v>45098</v>
      </c>
      <c r="H24" s="4">
        <f t="shared" si="14"/>
        <v>45100</v>
      </c>
      <c r="I24" s="5"/>
      <c r="J24" s="12">
        <f t="shared" si="3"/>
        <v>45128</v>
      </c>
      <c r="K24" s="13">
        <f t="shared" si="12"/>
        <v>45130</v>
      </c>
      <c r="L24" s="16" t="s">
        <v>220</v>
      </c>
      <c r="M24" s="3">
        <f t="shared" si="4"/>
        <v>45159</v>
      </c>
      <c r="N24" s="4" t="s">
        <v>45</v>
      </c>
      <c r="O24" s="5"/>
      <c r="P24" s="12">
        <f t="shared" si="5"/>
        <v>45190</v>
      </c>
      <c r="Q24" s="13" t="s">
        <v>48</v>
      </c>
      <c r="R24" s="16"/>
      <c r="S24" s="3">
        <f t="shared" si="6"/>
        <v>45220</v>
      </c>
      <c r="T24" s="4" t="s">
        <v>41</v>
      </c>
      <c r="U24" s="5" t="s">
        <v>153</v>
      </c>
      <c r="V24" s="3">
        <f t="shared" si="7"/>
        <v>45251</v>
      </c>
      <c r="W24" s="4" t="s">
        <v>46</v>
      </c>
      <c r="X24" s="5"/>
      <c r="Y24" s="12">
        <f t="shared" si="8"/>
        <v>45281</v>
      </c>
      <c r="Z24" s="13" t="s">
        <v>48</v>
      </c>
      <c r="AA24" s="16"/>
      <c r="AB24" s="3">
        <f t="shared" si="9"/>
        <v>45312</v>
      </c>
      <c r="AC24" s="4" t="s">
        <v>43</v>
      </c>
      <c r="AD24" s="5"/>
      <c r="AE24" s="3">
        <f t="shared" si="13"/>
        <v>45343</v>
      </c>
      <c r="AF24" s="4" t="s">
        <v>47</v>
      </c>
      <c r="AG24" s="5" t="s">
        <v>72</v>
      </c>
      <c r="AH24" s="3">
        <f t="shared" si="11"/>
        <v>45372</v>
      </c>
      <c r="AI24" s="4" t="s">
        <v>47</v>
      </c>
      <c r="AJ24" s="5" t="s">
        <v>36</v>
      </c>
    </row>
    <row r="25" spans="1:36" ht="45" customHeight="1" x14ac:dyDescent="0.15">
      <c r="A25" s="3">
        <f t="shared" si="0"/>
        <v>45038</v>
      </c>
      <c r="B25" s="4" t="s">
        <v>41</v>
      </c>
      <c r="C25" s="5" t="s">
        <v>139</v>
      </c>
      <c r="D25" s="3">
        <f t="shared" si="1"/>
        <v>45068</v>
      </c>
      <c r="E25" s="4" t="s">
        <v>45</v>
      </c>
      <c r="F25" s="5"/>
      <c r="G25" s="12">
        <f t="shared" si="2"/>
        <v>45099</v>
      </c>
      <c r="H25" s="13">
        <f t="shared" si="14"/>
        <v>45101</v>
      </c>
      <c r="I25" s="16"/>
      <c r="J25" s="3">
        <f t="shared" si="3"/>
        <v>45129</v>
      </c>
      <c r="K25" s="4">
        <f t="shared" si="12"/>
        <v>45131</v>
      </c>
      <c r="L25" s="5" t="s">
        <v>179</v>
      </c>
      <c r="M25" s="3">
        <f t="shared" si="4"/>
        <v>45160</v>
      </c>
      <c r="N25" s="4" t="s">
        <v>46</v>
      </c>
      <c r="O25" s="5"/>
      <c r="P25" s="12">
        <f t="shared" si="5"/>
        <v>45191</v>
      </c>
      <c r="Q25" s="13" t="s">
        <v>49</v>
      </c>
      <c r="R25" s="16" t="s">
        <v>119</v>
      </c>
      <c r="S25" s="3">
        <f t="shared" si="6"/>
        <v>45221</v>
      </c>
      <c r="T25" s="4" t="s">
        <v>43</v>
      </c>
      <c r="U25" s="5" t="s">
        <v>93</v>
      </c>
      <c r="V25" s="3">
        <f t="shared" si="7"/>
        <v>45252</v>
      </c>
      <c r="W25" s="4" t="s">
        <v>47</v>
      </c>
      <c r="X25" s="5" t="s">
        <v>137</v>
      </c>
      <c r="Y25" s="12">
        <f t="shared" si="8"/>
        <v>45282</v>
      </c>
      <c r="Z25" s="13" t="s">
        <v>49</v>
      </c>
      <c r="AA25" s="16"/>
      <c r="AB25" s="3">
        <f t="shared" si="9"/>
        <v>45313</v>
      </c>
      <c r="AC25" s="4" t="s">
        <v>45</v>
      </c>
      <c r="AD25" s="5"/>
      <c r="AE25" s="12">
        <f t="shared" si="13"/>
        <v>45344</v>
      </c>
      <c r="AF25" s="13" t="s">
        <v>48</v>
      </c>
      <c r="AG25" s="16"/>
      <c r="AH25" s="12">
        <f t="shared" si="11"/>
        <v>45373</v>
      </c>
      <c r="AI25" s="13" t="s">
        <v>48</v>
      </c>
      <c r="AJ25" s="15"/>
    </row>
    <row r="26" spans="1:36" ht="45" customHeight="1" x14ac:dyDescent="0.15">
      <c r="A26" s="3">
        <f t="shared" si="0"/>
        <v>45039</v>
      </c>
      <c r="B26" s="4" t="s">
        <v>43</v>
      </c>
      <c r="C26" s="5"/>
      <c r="D26" s="3">
        <f t="shared" si="1"/>
        <v>45069</v>
      </c>
      <c r="E26" s="4" t="s">
        <v>46</v>
      </c>
      <c r="F26" s="5" t="s">
        <v>141</v>
      </c>
      <c r="G26" s="12">
        <f t="shared" si="2"/>
        <v>45100</v>
      </c>
      <c r="H26" s="13">
        <f t="shared" si="14"/>
        <v>45102</v>
      </c>
      <c r="I26" s="16"/>
      <c r="J26" s="3">
        <f t="shared" si="3"/>
        <v>45130</v>
      </c>
      <c r="K26" s="4">
        <f t="shared" si="12"/>
        <v>45132</v>
      </c>
      <c r="L26" s="5"/>
      <c r="M26" s="3">
        <f t="shared" si="4"/>
        <v>45161</v>
      </c>
      <c r="N26" s="4" t="s">
        <v>47</v>
      </c>
      <c r="O26" s="5"/>
      <c r="P26" s="12">
        <f t="shared" si="5"/>
        <v>45192</v>
      </c>
      <c r="Q26" s="13" t="s">
        <v>41</v>
      </c>
      <c r="R26" s="16" t="s">
        <v>55</v>
      </c>
      <c r="S26" s="3">
        <f t="shared" si="6"/>
        <v>45222</v>
      </c>
      <c r="T26" s="4" t="s">
        <v>45</v>
      </c>
      <c r="U26" s="5" t="s">
        <v>94</v>
      </c>
      <c r="V26" s="12">
        <f t="shared" si="7"/>
        <v>45253</v>
      </c>
      <c r="W26" s="13" t="s">
        <v>48</v>
      </c>
      <c r="X26" s="16" t="s">
        <v>37</v>
      </c>
      <c r="Y26" s="3">
        <f t="shared" si="8"/>
        <v>45283</v>
      </c>
      <c r="Z26" s="4" t="s">
        <v>41</v>
      </c>
      <c r="AA26" s="5" t="s">
        <v>97</v>
      </c>
      <c r="AB26" s="3">
        <f t="shared" si="9"/>
        <v>45314</v>
      </c>
      <c r="AC26" s="4" t="s">
        <v>46</v>
      </c>
      <c r="AD26" s="5"/>
      <c r="AE26" s="12">
        <f t="shared" si="13"/>
        <v>45345</v>
      </c>
      <c r="AF26" s="13" t="s">
        <v>49</v>
      </c>
      <c r="AG26" s="16" t="s">
        <v>38</v>
      </c>
      <c r="AH26" s="12">
        <f t="shared" si="11"/>
        <v>45374</v>
      </c>
      <c r="AI26" s="13" t="s">
        <v>49</v>
      </c>
      <c r="AJ26" s="16"/>
    </row>
    <row r="27" spans="1:36" ht="45" customHeight="1" x14ac:dyDescent="0.15">
      <c r="A27" s="3">
        <f t="shared" si="0"/>
        <v>45040</v>
      </c>
      <c r="B27" s="4" t="s">
        <v>45</v>
      </c>
      <c r="C27" s="5" t="s">
        <v>75</v>
      </c>
      <c r="D27" s="3">
        <f t="shared" si="1"/>
        <v>45070</v>
      </c>
      <c r="E27" s="4" t="s">
        <v>47</v>
      </c>
      <c r="F27" s="5" t="s">
        <v>164</v>
      </c>
      <c r="G27" s="3">
        <f t="shared" si="2"/>
        <v>45101</v>
      </c>
      <c r="H27" s="4">
        <f t="shared" si="14"/>
        <v>45103</v>
      </c>
      <c r="I27" s="5" t="s">
        <v>145</v>
      </c>
      <c r="J27" s="3">
        <f t="shared" si="3"/>
        <v>45131</v>
      </c>
      <c r="K27" s="4">
        <f t="shared" si="12"/>
        <v>45133</v>
      </c>
      <c r="L27" s="5"/>
      <c r="M27" s="12">
        <f t="shared" si="4"/>
        <v>45162</v>
      </c>
      <c r="N27" s="13" t="s">
        <v>48</v>
      </c>
      <c r="O27" s="16"/>
      <c r="P27" s="3">
        <f t="shared" si="5"/>
        <v>45193</v>
      </c>
      <c r="Q27" s="4" t="s">
        <v>43</v>
      </c>
      <c r="S27" s="3">
        <f t="shared" si="6"/>
        <v>45223</v>
      </c>
      <c r="T27" s="4" t="s">
        <v>46</v>
      </c>
      <c r="U27" s="5" t="s">
        <v>93</v>
      </c>
      <c r="V27" s="12">
        <f t="shared" si="7"/>
        <v>45254</v>
      </c>
      <c r="W27" s="13" t="s">
        <v>49</v>
      </c>
      <c r="X27" s="16" t="s">
        <v>118</v>
      </c>
      <c r="Y27" s="3">
        <f t="shared" si="8"/>
        <v>45284</v>
      </c>
      <c r="Z27" s="4" t="s">
        <v>43</v>
      </c>
      <c r="AA27" s="5" t="s">
        <v>57</v>
      </c>
      <c r="AB27" s="3">
        <f t="shared" si="9"/>
        <v>45315</v>
      </c>
      <c r="AC27" s="4" t="s">
        <v>47</v>
      </c>
      <c r="AD27" s="5" t="s">
        <v>158</v>
      </c>
      <c r="AE27" s="12">
        <f t="shared" si="13"/>
        <v>45346</v>
      </c>
      <c r="AF27" s="13" t="s">
        <v>41</v>
      </c>
      <c r="AG27" s="16" t="s">
        <v>55</v>
      </c>
      <c r="AH27" s="3">
        <f t="shared" si="11"/>
        <v>45375</v>
      </c>
      <c r="AI27" s="4" t="s">
        <v>41</v>
      </c>
      <c r="AJ27" s="5" t="s">
        <v>79</v>
      </c>
    </row>
    <row r="28" spans="1:36" ht="45" customHeight="1" x14ac:dyDescent="0.15">
      <c r="A28" s="3">
        <f t="shared" si="0"/>
        <v>45041</v>
      </c>
      <c r="B28" s="4" t="s">
        <v>46</v>
      </c>
      <c r="C28" s="5" t="s">
        <v>39</v>
      </c>
      <c r="D28" s="12">
        <f t="shared" si="1"/>
        <v>45071</v>
      </c>
      <c r="E28" s="13" t="s">
        <v>48</v>
      </c>
      <c r="F28" s="16"/>
      <c r="G28" s="3">
        <f t="shared" si="2"/>
        <v>45102</v>
      </c>
      <c r="H28" s="4">
        <f t="shared" si="14"/>
        <v>45104</v>
      </c>
      <c r="I28" s="5" t="s">
        <v>86</v>
      </c>
      <c r="J28" s="3">
        <f t="shared" si="3"/>
        <v>45132</v>
      </c>
      <c r="K28" s="4">
        <f t="shared" si="12"/>
        <v>45134</v>
      </c>
      <c r="L28" s="5"/>
      <c r="M28" s="12">
        <f t="shared" si="4"/>
        <v>45163</v>
      </c>
      <c r="N28" s="13" t="s">
        <v>49</v>
      </c>
      <c r="O28" s="16"/>
      <c r="P28" s="3">
        <f t="shared" si="5"/>
        <v>45194</v>
      </c>
      <c r="Q28" s="4" t="s">
        <v>45</v>
      </c>
      <c r="R28" s="5" t="s">
        <v>16</v>
      </c>
      <c r="S28" s="12">
        <f t="shared" si="6"/>
        <v>45224</v>
      </c>
      <c r="T28" s="13" t="s">
        <v>47</v>
      </c>
      <c r="U28" s="16" t="s">
        <v>229</v>
      </c>
      <c r="V28" s="3">
        <f t="shared" si="7"/>
        <v>45255</v>
      </c>
      <c r="W28" s="4" t="s">
        <v>41</v>
      </c>
      <c r="X28" s="5"/>
      <c r="Y28" s="3">
        <f t="shared" si="8"/>
        <v>45285</v>
      </c>
      <c r="Z28" s="4" t="s">
        <v>45</v>
      </c>
      <c r="AA28" s="5" t="s">
        <v>58</v>
      </c>
      <c r="AB28" s="12">
        <f t="shared" si="9"/>
        <v>45316</v>
      </c>
      <c r="AC28" s="13" t="s">
        <v>48</v>
      </c>
      <c r="AD28" s="16"/>
      <c r="AE28" s="3">
        <f t="shared" si="13"/>
        <v>45347</v>
      </c>
      <c r="AF28" s="4" t="s">
        <v>43</v>
      </c>
      <c r="AG28" s="5" t="s">
        <v>73</v>
      </c>
      <c r="AH28" s="3">
        <f t="shared" si="11"/>
        <v>45376</v>
      </c>
      <c r="AI28" s="4" t="s">
        <v>43</v>
      </c>
      <c r="AJ28" s="5"/>
    </row>
    <row r="29" spans="1:36" ht="45" customHeight="1" x14ac:dyDescent="0.15">
      <c r="A29" s="3">
        <f t="shared" si="0"/>
        <v>45042</v>
      </c>
      <c r="B29" s="4" t="s">
        <v>47</v>
      </c>
      <c r="C29" s="5" t="s">
        <v>114</v>
      </c>
      <c r="D29" s="12">
        <f t="shared" si="1"/>
        <v>45072</v>
      </c>
      <c r="E29" s="13" t="s">
        <v>49</v>
      </c>
      <c r="F29" s="16"/>
      <c r="G29" s="3">
        <f t="shared" si="2"/>
        <v>45103</v>
      </c>
      <c r="H29" s="4">
        <f t="shared" si="14"/>
        <v>45105</v>
      </c>
      <c r="I29" s="20" t="s">
        <v>87</v>
      </c>
      <c r="J29" s="3">
        <f t="shared" si="3"/>
        <v>45133</v>
      </c>
      <c r="K29" s="4">
        <f t="shared" si="12"/>
        <v>45135</v>
      </c>
      <c r="L29" s="5"/>
      <c r="M29" s="3">
        <f t="shared" si="4"/>
        <v>45164</v>
      </c>
      <c r="N29" s="4" t="s">
        <v>41</v>
      </c>
      <c r="O29" s="5"/>
      <c r="P29" s="3">
        <f t="shared" si="5"/>
        <v>45195</v>
      </c>
      <c r="Q29" s="4" t="s">
        <v>46</v>
      </c>
      <c r="R29" s="5" t="s">
        <v>20</v>
      </c>
      <c r="S29" s="12">
        <f t="shared" si="6"/>
        <v>45225</v>
      </c>
      <c r="T29" s="13" t="s">
        <v>48</v>
      </c>
      <c r="U29" s="16" t="s">
        <v>32</v>
      </c>
      <c r="V29" s="3">
        <f t="shared" si="7"/>
        <v>45256</v>
      </c>
      <c r="W29" s="4" t="s">
        <v>43</v>
      </c>
      <c r="X29" s="5"/>
      <c r="Y29" s="3">
        <f t="shared" si="8"/>
        <v>45286</v>
      </c>
      <c r="Z29" s="4" t="s">
        <v>46</v>
      </c>
      <c r="AA29" s="5" t="s">
        <v>230</v>
      </c>
      <c r="AB29" s="12">
        <f t="shared" si="9"/>
        <v>45317</v>
      </c>
      <c r="AC29" s="13" t="s">
        <v>49</v>
      </c>
      <c r="AD29" s="16" t="s">
        <v>121</v>
      </c>
      <c r="AE29" s="3">
        <f t="shared" si="13"/>
        <v>45348</v>
      </c>
      <c r="AF29" s="4" t="s">
        <v>45</v>
      </c>
      <c r="AG29" s="5" t="s">
        <v>74</v>
      </c>
      <c r="AH29" s="3">
        <f t="shared" si="11"/>
        <v>45377</v>
      </c>
      <c r="AI29" s="4" t="s">
        <v>45</v>
      </c>
      <c r="AJ29" s="5"/>
    </row>
    <row r="30" spans="1:36" ht="45" customHeight="1" x14ac:dyDescent="0.15">
      <c r="A30" s="12">
        <f t="shared" si="0"/>
        <v>45043</v>
      </c>
      <c r="B30" s="13" t="s">
        <v>48</v>
      </c>
      <c r="C30" s="16" t="s">
        <v>209</v>
      </c>
      <c r="D30" s="3">
        <f t="shared" si="1"/>
        <v>45073</v>
      </c>
      <c r="E30" s="4" t="s">
        <v>41</v>
      </c>
      <c r="F30" s="5"/>
      <c r="G30" s="3">
        <f t="shared" si="2"/>
        <v>45104</v>
      </c>
      <c r="H30" s="4">
        <f t="shared" si="14"/>
        <v>45106</v>
      </c>
      <c r="I30" s="5" t="s">
        <v>86</v>
      </c>
      <c r="J30" s="12">
        <f t="shared" si="3"/>
        <v>45134</v>
      </c>
      <c r="K30" s="13">
        <f t="shared" si="12"/>
        <v>45136</v>
      </c>
      <c r="L30" s="18"/>
      <c r="M30" s="3">
        <f t="shared" si="4"/>
        <v>45165</v>
      </c>
      <c r="N30" s="4" t="s">
        <v>43</v>
      </c>
      <c r="O30" s="5"/>
      <c r="P30" s="3">
        <f t="shared" si="5"/>
        <v>45196</v>
      </c>
      <c r="Q30" s="4" t="s">
        <v>47</v>
      </c>
      <c r="R30" s="5" t="s">
        <v>92</v>
      </c>
      <c r="S30" s="12">
        <f t="shared" si="6"/>
        <v>45226</v>
      </c>
      <c r="T30" s="13" t="s">
        <v>49</v>
      </c>
      <c r="U30" s="16"/>
      <c r="V30" s="3">
        <f t="shared" si="7"/>
        <v>45257</v>
      </c>
      <c r="W30" s="4" t="s">
        <v>45</v>
      </c>
      <c r="X30" s="5"/>
      <c r="Y30" s="3">
        <f t="shared" si="8"/>
        <v>45287</v>
      </c>
      <c r="Z30" s="4" t="s">
        <v>47</v>
      </c>
      <c r="AA30" s="5" t="s">
        <v>231</v>
      </c>
      <c r="AB30" s="3">
        <f t="shared" si="9"/>
        <v>45318</v>
      </c>
      <c r="AC30" s="4" t="s">
        <v>41</v>
      </c>
      <c r="AD30" s="5" t="s">
        <v>159</v>
      </c>
      <c r="AE30" s="3">
        <f t="shared" si="13"/>
        <v>45349</v>
      </c>
      <c r="AF30" s="4" t="s">
        <v>46</v>
      </c>
      <c r="AG30" s="5" t="s">
        <v>107</v>
      </c>
      <c r="AH30" s="3">
        <f t="shared" si="11"/>
        <v>45378</v>
      </c>
      <c r="AI30" s="4" t="s">
        <v>46</v>
      </c>
      <c r="AJ30" s="5"/>
    </row>
    <row r="31" spans="1:36" ht="45" customHeight="1" x14ac:dyDescent="0.15">
      <c r="A31" s="12">
        <f t="shared" si="0"/>
        <v>45044</v>
      </c>
      <c r="B31" s="13" t="s">
        <v>49</v>
      </c>
      <c r="C31" s="16"/>
      <c r="D31" s="3">
        <f t="shared" si="1"/>
        <v>45074</v>
      </c>
      <c r="E31" s="4" t="s">
        <v>43</v>
      </c>
      <c r="F31" s="5"/>
      <c r="G31" s="3">
        <f t="shared" si="2"/>
        <v>45105</v>
      </c>
      <c r="H31" s="4">
        <f t="shared" si="14"/>
        <v>45107</v>
      </c>
      <c r="I31" s="19" t="s">
        <v>86</v>
      </c>
      <c r="J31" s="12">
        <f t="shared" si="3"/>
        <v>45135</v>
      </c>
      <c r="K31" s="13">
        <f t="shared" si="12"/>
        <v>45137</v>
      </c>
      <c r="L31" s="16"/>
      <c r="M31" s="3">
        <f t="shared" si="4"/>
        <v>45166</v>
      </c>
      <c r="N31" s="4" t="s">
        <v>45</v>
      </c>
      <c r="O31" s="5"/>
      <c r="P31" s="12">
        <f t="shared" si="5"/>
        <v>45197</v>
      </c>
      <c r="Q31" s="13" t="s">
        <v>48</v>
      </c>
      <c r="R31" s="16"/>
      <c r="S31" s="3">
        <f t="shared" si="6"/>
        <v>45227</v>
      </c>
      <c r="T31" s="4" t="s">
        <v>41</v>
      </c>
      <c r="U31" s="5" t="s">
        <v>137</v>
      </c>
      <c r="V31" s="3">
        <f t="shared" si="7"/>
        <v>45258</v>
      </c>
      <c r="W31" s="4" t="s">
        <v>46</v>
      </c>
      <c r="X31" s="5" t="s">
        <v>84</v>
      </c>
      <c r="Y31" s="12">
        <f t="shared" si="8"/>
        <v>45288</v>
      </c>
      <c r="Z31" s="13" t="s">
        <v>48</v>
      </c>
      <c r="AA31" s="16"/>
      <c r="AB31" s="3">
        <f t="shared" si="9"/>
        <v>45319</v>
      </c>
      <c r="AC31" s="4" t="s">
        <v>43</v>
      </c>
      <c r="AD31" s="5" t="s">
        <v>69</v>
      </c>
      <c r="AE31" s="3">
        <f t="shared" si="13"/>
        <v>45350</v>
      </c>
      <c r="AF31" s="4" t="s">
        <v>47</v>
      </c>
      <c r="AG31" s="5" t="s">
        <v>62</v>
      </c>
      <c r="AH31" s="3">
        <f t="shared" si="11"/>
        <v>45379</v>
      </c>
      <c r="AI31" s="4" t="s">
        <v>47</v>
      </c>
      <c r="AJ31" s="5"/>
    </row>
    <row r="32" spans="1:36" ht="45" customHeight="1" x14ac:dyDescent="0.15">
      <c r="A32" s="12">
        <f t="shared" si="0"/>
        <v>45045</v>
      </c>
      <c r="B32" s="13" t="s">
        <v>41</v>
      </c>
      <c r="C32" s="16" t="s">
        <v>40</v>
      </c>
      <c r="D32" s="3">
        <f t="shared" si="1"/>
        <v>45075</v>
      </c>
      <c r="E32" s="4" t="s">
        <v>45</v>
      </c>
      <c r="F32" s="5"/>
      <c r="G32" s="12">
        <f t="shared" si="2"/>
        <v>45106</v>
      </c>
      <c r="H32" s="13">
        <f t="shared" si="14"/>
        <v>0</v>
      </c>
      <c r="I32" s="16"/>
      <c r="J32" s="3">
        <f t="shared" si="3"/>
        <v>45136</v>
      </c>
      <c r="K32" s="4">
        <f t="shared" si="12"/>
        <v>45138</v>
      </c>
      <c r="L32" s="5"/>
      <c r="M32" s="3">
        <f t="shared" si="4"/>
        <v>45167</v>
      </c>
      <c r="N32" s="4" t="s">
        <v>46</v>
      </c>
      <c r="O32" s="5" t="s">
        <v>148</v>
      </c>
      <c r="P32" s="12">
        <f t="shared" si="5"/>
        <v>45198</v>
      </c>
      <c r="Q32" s="13" t="s">
        <v>49</v>
      </c>
      <c r="R32" s="16"/>
      <c r="S32" s="3">
        <f t="shared" si="6"/>
        <v>45228</v>
      </c>
      <c r="T32" s="4" t="s">
        <v>43</v>
      </c>
      <c r="U32" s="5"/>
      <c r="V32" s="3">
        <f t="shared" si="7"/>
        <v>45259</v>
      </c>
      <c r="W32" s="4" t="s">
        <v>47</v>
      </c>
      <c r="X32" s="5" t="s">
        <v>86</v>
      </c>
      <c r="Y32" s="12">
        <f t="shared" si="8"/>
        <v>45289</v>
      </c>
      <c r="Z32" s="13" t="s">
        <v>49</v>
      </c>
      <c r="AA32" s="16"/>
      <c r="AB32" s="3">
        <f t="shared" si="9"/>
        <v>45320</v>
      </c>
      <c r="AC32" s="4" t="s">
        <v>45</v>
      </c>
      <c r="AD32" s="5" t="s">
        <v>70</v>
      </c>
      <c r="AE32" s="3"/>
      <c r="AF32" s="4"/>
      <c r="AG32" s="5"/>
      <c r="AH32" s="12">
        <f t="shared" si="11"/>
        <v>45380</v>
      </c>
      <c r="AI32" s="13" t="s">
        <v>48</v>
      </c>
      <c r="AJ32" s="16"/>
    </row>
    <row r="33" spans="1:36" ht="45" customHeight="1" x14ac:dyDescent="0.15">
      <c r="A33" s="3">
        <f t="shared" si="0"/>
        <v>45046</v>
      </c>
      <c r="B33" s="4" t="s">
        <v>43</v>
      </c>
      <c r="C33" s="5"/>
      <c r="D33" s="3">
        <f t="shared" si="1"/>
        <v>45076</v>
      </c>
      <c r="E33" s="4" t="s">
        <v>46</v>
      </c>
      <c r="F33" s="5" t="s">
        <v>142</v>
      </c>
      <c r="G33" s="12">
        <f t="shared" si="2"/>
        <v>45107</v>
      </c>
      <c r="H33" s="13" t="s">
        <v>52</v>
      </c>
      <c r="I33" s="16" t="s">
        <v>118</v>
      </c>
      <c r="J33" s="3">
        <f t="shared" si="3"/>
        <v>45137</v>
      </c>
      <c r="K33" s="4" t="s">
        <v>44</v>
      </c>
      <c r="L33" s="17" t="s">
        <v>218</v>
      </c>
      <c r="M33" s="3">
        <f t="shared" si="4"/>
        <v>45168</v>
      </c>
      <c r="N33" s="4" t="s">
        <v>47</v>
      </c>
      <c r="O33" s="5" t="s">
        <v>149</v>
      </c>
      <c r="P33" s="3">
        <f t="shared" si="5"/>
        <v>45199</v>
      </c>
      <c r="Q33" s="4" t="s">
        <v>41</v>
      </c>
      <c r="R33" s="5" t="s">
        <v>91</v>
      </c>
      <c r="S33" s="3">
        <f t="shared" si="6"/>
        <v>45229</v>
      </c>
      <c r="T33" s="4" t="s">
        <v>45</v>
      </c>
      <c r="U33" s="5"/>
      <c r="V33" s="12">
        <f t="shared" si="7"/>
        <v>45260</v>
      </c>
      <c r="W33" s="13" t="s">
        <v>48</v>
      </c>
      <c r="X33" s="16"/>
      <c r="Y33" s="12">
        <f t="shared" si="8"/>
        <v>45290</v>
      </c>
      <c r="Z33" s="13" t="s">
        <v>41</v>
      </c>
      <c r="AA33" s="16"/>
      <c r="AB33" s="3">
        <f t="shared" si="9"/>
        <v>45321</v>
      </c>
      <c r="AC33" s="4" t="s">
        <v>46</v>
      </c>
      <c r="AD33" s="5" t="s">
        <v>71</v>
      </c>
      <c r="AE33" s="7"/>
      <c r="AF33" s="4"/>
      <c r="AG33" s="5"/>
      <c r="AH33" s="12">
        <f t="shared" si="11"/>
        <v>45381</v>
      </c>
      <c r="AI33" s="13" t="s">
        <v>49</v>
      </c>
      <c r="AJ33" s="16"/>
    </row>
    <row r="34" spans="1:36" ht="45" customHeight="1" thickBot="1" x14ac:dyDescent="0.2">
      <c r="A34" s="8"/>
      <c r="B34" s="9"/>
      <c r="C34" s="5"/>
      <c r="D34" s="10">
        <f t="shared" si="1"/>
        <v>45077</v>
      </c>
      <c r="E34" s="11" t="s">
        <v>47</v>
      </c>
      <c r="F34" s="5" t="s">
        <v>137</v>
      </c>
      <c r="G34" s="8"/>
      <c r="H34" s="4"/>
      <c r="I34" s="5"/>
      <c r="J34" s="3">
        <f t="shared" si="3"/>
        <v>45138</v>
      </c>
      <c r="K34" s="4" t="s">
        <v>50</v>
      </c>
      <c r="L34" s="5"/>
      <c r="M34" s="12">
        <f t="shared" si="4"/>
        <v>45169</v>
      </c>
      <c r="N34" s="13" t="s">
        <v>48</v>
      </c>
      <c r="O34" s="16"/>
      <c r="P34" s="8"/>
      <c r="Q34" s="4"/>
      <c r="R34" s="5"/>
      <c r="S34" s="3">
        <f t="shared" si="6"/>
        <v>45230</v>
      </c>
      <c r="T34" s="11" t="s">
        <v>46</v>
      </c>
      <c r="U34" s="5"/>
      <c r="V34" s="8"/>
      <c r="W34" s="4"/>
      <c r="X34" s="5"/>
      <c r="Y34" s="12">
        <f t="shared" si="8"/>
        <v>45291</v>
      </c>
      <c r="Z34" s="13" t="s">
        <v>43</v>
      </c>
      <c r="AA34" s="16"/>
      <c r="AB34" s="3">
        <f t="shared" si="9"/>
        <v>45322</v>
      </c>
      <c r="AC34" s="4" t="s">
        <v>47</v>
      </c>
      <c r="AD34" s="5" t="s">
        <v>137</v>
      </c>
      <c r="AE34" s="8"/>
      <c r="AF34" s="4"/>
      <c r="AG34" s="5"/>
      <c r="AH34" s="3">
        <f t="shared" si="11"/>
        <v>45382</v>
      </c>
      <c r="AI34" s="4" t="s">
        <v>41</v>
      </c>
      <c r="AJ34" s="5"/>
    </row>
    <row r="35" spans="1:36" ht="144.75" customHeight="1" thickBot="1" x14ac:dyDescent="0.2">
      <c r="A35" s="147" t="s">
        <v>174</v>
      </c>
      <c r="B35" s="148"/>
      <c r="C35" s="149"/>
      <c r="D35" s="147" t="s">
        <v>175</v>
      </c>
      <c r="E35" s="148"/>
      <c r="F35" s="149"/>
      <c r="G35" s="147" t="s">
        <v>213</v>
      </c>
      <c r="H35" s="157"/>
      <c r="I35" s="158"/>
      <c r="J35" s="147" t="s">
        <v>217</v>
      </c>
      <c r="K35" s="148"/>
      <c r="L35" s="149"/>
      <c r="M35" s="147" t="s">
        <v>176</v>
      </c>
      <c r="N35" s="148"/>
      <c r="O35" s="149"/>
      <c r="P35" s="147" t="s">
        <v>177</v>
      </c>
      <c r="Q35" s="148"/>
      <c r="R35" s="149"/>
      <c r="S35" s="147" t="s">
        <v>173</v>
      </c>
      <c r="T35" s="148"/>
      <c r="U35" s="149"/>
      <c r="V35" s="147" t="s">
        <v>232</v>
      </c>
      <c r="W35" s="157"/>
      <c r="X35" s="158"/>
      <c r="Y35" s="147" t="s">
        <v>172</v>
      </c>
      <c r="Z35" s="157"/>
      <c r="AA35" s="158"/>
      <c r="AB35" s="147" t="s">
        <v>170</v>
      </c>
      <c r="AC35" s="157"/>
      <c r="AD35" s="158"/>
      <c r="AE35" s="147"/>
      <c r="AF35" s="157"/>
      <c r="AG35" s="158"/>
      <c r="AH35" s="147" t="s">
        <v>171</v>
      </c>
      <c r="AI35" s="157"/>
      <c r="AJ35" s="158"/>
    </row>
  </sheetData>
  <mergeCells count="26">
    <mergeCell ref="A3:C3"/>
    <mergeCell ref="D3:F3"/>
    <mergeCell ref="G3:I3"/>
    <mergeCell ref="J3:L3"/>
    <mergeCell ref="M3:O3"/>
    <mergeCell ref="A35:C35"/>
    <mergeCell ref="D35:F35"/>
    <mergeCell ref="G35:I35"/>
    <mergeCell ref="J35:L35"/>
    <mergeCell ref="M35:O35"/>
    <mergeCell ref="S2:AJ2"/>
    <mergeCell ref="P35:R35"/>
    <mergeCell ref="S35:U35"/>
    <mergeCell ref="V35:X35"/>
    <mergeCell ref="Y35:AA35"/>
    <mergeCell ref="AB35:AD35"/>
    <mergeCell ref="P3:R3"/>
    <mergeCell ref="S3:U3"/>
    <mergeCell ref="V3:X3"/>
    <mergeCell ref="Y3:AA3"/>
    <mergeCell ref="AB3:AD3"/>
    <mergeCell ref="AE3:AG3"/>
    <mergeCell ref="AH3:AJ3"/>
    <mergeCell ref="A2:R2"/>
    <mergeCell ref="AE35:AG35"/>
    <mergeCell ref="AH35:AJ35"/>
  </mergeCells>
  <phoneticPr fontId="3"/>
  <pageMargins left="0.31496062992125984" right="0.31496062992125984" top="0.35433070866141736" bottom="0.35433070866141736" header="0.31496062992125984" footer="0.31496062992125984"/>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33"/>
  <sheetViews>
    <sheetView view="pageBreakPreview" zoomScaleNormal="100" zoomScaleSheetLayoutView="100" workbookViewId="0">
      <selection activeCell="H5" sqref="H5"/>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323</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36">
        <v>1</v>
      </c>
      <c r="B3" s="37" t="str">
        <f>'R7原案'!B4</f>
        <v>火</v>
      </c>
      <c r="C3" s="113" t="str">
        <f>IF('R7原案'!C4="","",'R7原案'!C4)</f>
        <v>辞令交付8:30
学年会･部会(11:00)
教科会(13:30)拡大部会(14:30)</v>
      </c>
      <c r="D3" s="110"/>
      <c r="F3" s="38">
        <v>16</v>
      </c>
      <c r="G3" s="39" t="str">
        <f>'R7原案'!B19</f>
        <v>水</v>
      </c>
      <c r="H3" s="114" t="str">
        <f>IF('R7原案'!C19="","",'R7原案'!C19)</f>
        <v/>
      </c>
      <c r="I3" s="31"/>
    </row>
    <row r="4" spans="1:9" ht="42" customHeight="1" x14ac:dyDescent="0.4">
      <c r="A4" s="38">
        <v>2</v>
      </c>
      <c r="B4" s="37" t="str">
        <f>'R7原案'!B5</f>
        <v>水</v>
      </c>
      <c r="C4" s="113" t="str">
        <f>IF('R7原案'!C5="","",'R7原案'!C5)</f>
        <v>新着任者ガイダンス13：30</v>
      </c>
      <c r="D4" s="55"/>
      <c r="F4" s="38">
        <v>17</v>
      </c>
      <c r="G4" s="39" t="str">
        <f>'R7原案'!B20</f>
        <v>木</v>
      </c>
      <c r="H4" s="114" t="str">
        <f>IF('R7原案'!C20="","",'R7原案'!C20)</f>
        <v/>
      </c>
      <c r="I4" s="31"/>
    </row>
    <row r="5" spans="1:9" ht="42" customHeight="1" x14ac:dyDescent="0.4">
      <c r="A5" s="38">
        <v>3</v>
      </c>
      <c r="B5" s="37" t="str">
        <f>'R7原案'!B6</f>
        <v>木</v>
      </c>
      <c r="C5" s="113" t="str">
        <f>IF('R7原案'!C6="","",'R7原案'!C6)</f>
        <v/>
      </c>
      <c r="D5" s="31"/>
      <c r="F5" s="38">
        <v>18</v>
      </c>
      <c r="G5" s="39" t="str">
        <f>'R7原案'!B21</f>
        <v>金</v>
      </c>
      <c r="H5" s="114" t="str">
        <f>IF('R7原案'!C21="","",'R7原案'!C21)</f>
        <v>同窓会19：00・PTA19：30</v>
      </c>
      <c r="I5" s="31"/>
    </row>
    <row r="6" spans="1:9" ht="42" customHeight="1" x14ac:dyDescent="0.4">
      <c r="A6" s="38">
        <v>4</v>
      </c>
      <c r="B6" s="37" t="str">
        <f>'R7原案'!B7</f>
        <v>金</v>
      </c>
      <c r="C6" s="113" t="str">
        <f>IF('R7原案'!C7="","",'R7原案'!C7)</f>
        <v>第1回校務運営委員会(9:00)
第1回職員会議(10:30)
生徒情報共有</v>
      </c>
      <c r="D6" s="31"/>
      <c r="F6" s="38">
        <v>19</v>
      </c>
      <c r="G6" s="41" t="str">
        <f>'R7原案'!B22</f>
        <v>土</v>
      </c>
      <c r="H6" s="116" t="str">
        <f>IF('R7原案'!C22="","",'R7原案'!C22)</f>
        <v/>
      </c>
      <c r="I6" s="103"/>
    </row>
    <row r="7" spans="1:9" ht="42" customHeight="1" x14ac:dyDescent="0.4">
      <c r="A7" s="40">
        <v>5</v>
      </c>
      <c r="B7" s="74" t="str">
        <f>'R7原案'!B8</f>
        <v>土</v>
      </c>
      <c r="C7" s="115" t="str">
        <f>IF('R7原案'!C8="","",'R7原案'!C8)</f>
        <v/>
      </c>
      <c r="D7" s="93"/>
      <c r="F7" s="38">
        <v>20</v>
      </c>
      <c r="G7" s="41" t="str">
        <f>'R7原案'!B23</f>
        <v>日</v>
      </c>
      <c r="H7" s="116" t="str">
        <f>IF('R7原案'!C23="","",'R7原案'!C23)</f>
        <v/>
      </c>
      <c r="I7" s="34"/>
    </row>
    <row r="8" spans="1:9" ht="42" customHeight="1" x14ac:dyDescent="0.15">
      <c r="A8" s="40">
        <v>6</v>
      </c>
      <c r="B8" s="74" t="str">
        <f>'R7原案'!B9</f>
        <v>日</v>
      </c>
      <c r="C8" s="115" t="str">
        <f>IF('R7原案'!C9="","",'R7原案'!C9)</f>
        <v/>
      </c>
      <c r="D8" s="32"/>
      <c r="F8" s="38">
        <v>21</v>
      </c>
      <c r="G8" s="39" t="str">
        <f>'R7原案'!B24</f>
        <v>月</v>
      </c>
      <c r="H8" s="114" t="str">
        <f>IF('R7原案'!C24="","",'R7原案'!C24)</f>
        <v>第２回校務運営委員会
教育相談（PM)</v>
      </c>
      <c r="I8" s="47"/>
    </row>
    <row r="9" spans="1:9" ht="42" customHeight="1" x14ac:dyDescent="0.15">
      <c r="A9" s="38">
        <v>7</v>
      </c>
      <c r="B9" s="37" t="str">
        <f>'R7原案'!B10</f>
        <v>月</v>
      </c>
      <c r="C9" s="113" t="str">
        <f>IF('R7原案'!C10="","",'R7原案'!C10)</f>
        <v/>
      </c>
      <c r="D9" s="46"/>
      <c r="F9" s="38">
        <v>22</v>
      </c>
      <c r="G9" s="39" t="str">
        <f>'R7原案'!B25</f>
        <v>火</v>
      </c>
      <c r="H9" s="114" t="str">
        <f>IF('R7原案'!C25="","",'R7原案'!C25)</f>
        <v>県本監査
尿検査１次（予備）</v>
      </c>
      <c r="I9" s="48"/>
    </row>
    <row r="10" spans="1:9" ht="42" customHeight="1" x14ac:dyDescent="0.4">
      <c r="A10" s="38">
        <v>8</v>
      </c>
      <c r="B10" s="37" t="str">
        <f>'R7原案'!B11</f>
        <v>火</v>
      </c>
      <c r="C10" s="113" t="str">
        <f>IF('R7原案'!C11="","",'R7原案'!C11)</f>
        <v>着任式・１学期始業式
(頭髪服装検査)大掃除</v>
      </c>
      <c r="D10" s="55"/>
      <c r="F10" s="38">
        <v>23</v>
      </c>
      <c r="G10" s="39" t="str">
        <f>'R7原案'!B26</f>
        <v>水</v>
      </c>
      <c r="H10" s="114" t="str">
        <f>IF('R7原案'!C26="","",'R7原案'!C26)</f>
        <v>第２回職員会議</v>
      </c>
      <c r="I10" s="48"/>
    </row>
    <row r="11" spans="1:9" ht="42" customHeight="1" x14ac:dyDescent="0.4">
      <c r="A11" s="38">
        <v>9</v>
      </c>
      <c r="B11" s="37" t="str">
        <f>'R7原案'!B12</f>
        <v>水</v>
      </c>
      <c r="C11" s="113" t="str">
        <f>IF('R7原案'!C12="","",'R7原案'!C12)</f>
        <v>①②③課題考査
④LHR
⑤⑥離任式</v>
      </c>
      <c r="D11" s="31"/>
      <c r="F11" s="38">
        <v>24</v>
      </c>
      <c r="G11" s="39" t="str">
        <f>'R7原案'!B27</f>
        <v>木</v>
      </c>
      <c r="H11" s="114" t="str">
        <f>IF('R7原案'!C27="","",'R7原案'!C27)</f>
        <v>歯科検診（1～3限）</v>
      </c>
      <c r="I11" s="48"/>
    </row>
    <row r="12" spans="1:9" ht="42" customHeight="1" x14ac:dyDescent="0.4">
      <c r="A12" s="38">
        <v>10</v>
      </c>
      <c r="B12" s="37" t="str">
        <f>'R7原案'!B13</f>
        <v>木</v>
      </c>
      <c r="C12" s="113" t="str">
        <f>IF('R7原案'!C13="","",'R7原案'!C13)</f>
        <v>面談週間45分×4（～16日）
③身体計測</v>
      </c>
      <c r="D12" s="31"/>
      <c r="F12" s="38">
        <v>25</v>
      </c>
      <c r="G12" s="39" t="str">
        <f>'R7原案'!B28</f>
        <v>金</v>
      </c>
      <c r="H12" s="114" t="str">
        <f>IF('R7原案'!C28="","",'R7原案'!C28)</f>
        <v>2年校外学習
3年校外学習</v>
      </c>
      <c r="I12" s="31"/>
    </row>
    <row r="13" spans="1:9" ht="42" customHeight="1" x14ac:dyDescent="0.4">
      <c r="A13" s="38">
        <v>11</v>
      </c>
      <c r="B13" s="37" t="str">
        <f>'R7原案'!B14</f>
        <v>金</v>
      </c>
      <c r="C13" s="113" t="str">
        <f>IF('R7原案'!C14="","",'R7原案'!C14)</f>
        <v xml:space="preserve">
</v>
      </c>
      <c r="D13" s="31"/>
      <c r="F13" s="38">
        <v>26</v>
      </c>
      <c r="G13" s="41" t="str">
        <f>'R7原案'!B29</f>
        <v>土</v>
      </c>
      <c r="H13" s="116" t="str">
        <f>IF('R7原案'!C29="","",'R7原案'!C29)</f>
        <v xml:space="preserve">
</v>
      </c>
      <c r="I13" s="78"/>
    </row>
    <row r="14" spans="1:9" ht="42" customHeight="1" x14ac:dyDescent="0.4">
      <c r="A14" s="40">
        <v>12</v>
      </c>
      <c r="B14" s="74" t="str">
        <f>'R7原案'!B15</f>
        <v>土</v>
      </c>
      <c r="C14" s="115" t="str">
        <f>IF('R7原案'!C15="","",'R7原案'!C15)</f>
        <v/>
      </c>
      <c r="D14" s="78"/>
      <c r="F14" s="38">
        <v>27</v>
      </c>
      <c r="G14" s="41" t="str">
        <f>'R7原案'!B30</f>
        <v>日</v>
      </c>
      <c r="H14" s="116" t="str">
        <f>IF('R7原案'!C30="","",'R7原案'!C30)</f>
        <v/>
      </c>
      <c r="I14" s="34"/>
    </row>
    <row r="15" spans="1:9" ht="42" customHeight="1" x14ac:dyDescent="0.15">
      <c r="A15" s="40">
        <v>13</v>
      </c>
      <c r="B15" s="74" t="str">
        <f>'R7原案'!B16</f>
        <v>日</v>
      </c>
      <c r="C15" s="115" t="str">
        <f>IF('R7原案'!C16="","",'R7原案'!C16)</f>
        <v/>
      </c>
      <c r="D15" s="32"/>
      <c r="F15" s="38">
        <v>28</v>
      </c>
      <c r="G15" s="39" t="str">
        <f>'R7原案'!B31</f>
        <v>月</v>
      </c>
      <c r="H15" s="114" t="str">
        <f>IF('R7原案'!C31="","",'R7原案'!C31)</f>
        <v/>
      </c>
      <c r="I15" s="47"/>
    </row>
    <row r="16" spans="1:9" ht="42" customHeight="1" x14ac:dyDescent="0.15">
      <c r="A16" s="38">
        <v>14</v>
      </c>
      <c r="B16" s="37" t="str">
        <f>'R7原案'!B17</f>
        <v>月</v>
      </c>
      <c r="C16" s="113" t="str">
        <f>IF('R7原案'!C17="","",'R7原案'!C17)</f>
        <v>教育相談（AM）</v>
      </c>
      <c r="D16" s="46"/>
      <c r="F16" s="38">
        <v>29</v>
      </c>
      <c r="G16" s="41" t="str">
        <f>'R7原案'!B32</f>
        <v>火</v>
      </c>
      <c r="H16" s="116" t="str">
        <f>IF('R7原案'!C32="","",'R7原案'!C32)</f>
        <v>昭和の日</v>
      </c>
      <c r="I16" s="34"/>
    </row>
    <row r="17" spans="1:9" ht="42" customHeight="1" x14ac:dyDescent="0.4">
      <c r="A17" s="42">
        <v>15</v>
      </c>
      <c r="B17" s="37" t="str">
        <f>'R7原案'!B18</f>
        <v>火</v>
      </c>
      <c r="C17" s="113" t="str">
        <f>IF('R7原案'!C18="","",'R7原案'!C18)</f>
        <v>尿検査１次</v>
      </c>
      <c r="D17" s="35"/>
      <c r="F17" s="38">
        <v>30</v>
      </c>
      <c r="G17" s="39" t="str">
        <f>'R7原案'!B33</f>
        <v>水</v>
      </c>
      <c r="H17" s="114" t="str">
        <f>IF('R7原案'!C33="","",'R7原案'!C33)</f>
        <v/>
      </c>
      <c r="I17" s="35"/>
    </row>
    <row r="18" spans="1:9" ht="39.950000000000003" customHeight="1" x14ac:dyDescent="0.4">
      <c r="A18" s="165" t="s">
        <v>215</v>
      </c>
      <c r="B18" s="166"/>
      <c r="C18" s="166"/>
      <c r="D18" s="167"/>
      <c r="E18" s="49"/>
      <c r="F18" s="38"/>
      <c r="G18" s="39"/>
      <c r="H18" s="23"/>
      <c r="I18" s="31"/>
    </row>
    <row r="19" spans="1:9" ht="69" customHeight="1" x14ac:dyDescent="0.4">
      <c r="A19" s="159" t="s">
        <v>130</v>
      </c>
      <c r="B19" s="160"/>
      <c r="C19" s="168" t="s">
        <v>384</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A19:B19"/>
    <mergeCell ref="H2:I2"/>
    <mergeCell ref="A1:I1"/>
    <mergeCell ref="A18:D18"/>
    <mergeCell ref="C19:I19"/>
    <mergeCell ref="C2:D2"/>
  </mergeCells>
  <phoneticPr fontId="3"/>
  <pageMargins left="0.31496062992125984" right="0.31496062992125984"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01861-713E-4758-8ADE-2C2BF4E18A9D}">
  <dimension ref="A1:I33"/>
  <sheetViews>
    <sheetView workbookViewId="0">
      <selection activeCell="D6" sqref="D6"/>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350</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36">
        <v>1</v>
      </c>
      <c r="B3" s="37" t="s">
        <v>42</v>
      </c>
      <c r="C3" s="171" t="s">
        <v>168</v>
      </c>
      <c r="D3" s="172"/>
      <c r="F3" s="38">
        <v>16</v>
      </c>
      <c r="G3" s="39" t="s">
        <v>43</v>
      </c>
      <c r="H3" s="23" t="s">
        <v>204</v>
      </c>
      <c r="I3" s="31"/>
    </row>
    <row r="4" spans="1:9" ht="42" customHeight="1" x14ac:dyDescent="0.4">
      <c r="A4" s="38">
        <v>2</v>
      </c>
      <c r="B4" s="39" t="s">
        <v>44</v>
      </c>
      <c r="C4" s="173" t="s">
        <v>134</v>
      </c>
      <c r="D4" s="174"/>
      <c r="F4" s="38">
        <v>17</v>
      </c>
      <c r="G4" s="39" t="s">
        <v>45</v>
      </c>
      <c r="H4" s="23" t="s">
        <v>205</v>
      </c>
      <c r="I4" s="31"/>
    </row>
    <row r="5" spans="1:9" ht="42" customHeight="1" x14ac:dyDescent="0.15">
      <c r="A5" s="38">
        <v>3</v>
      </c>
      <c r="B5" s="39" t="s">
        <v>45</v>
      </c>
      <c r="C5" s="29"/>
      <c r="D5" s="31"/>
      <c r="F5" s="38">
        <v>18</v>
      </c>
      <c r="G5" s="39" t="s">
        <v>46</v>
      </c>
      <c r="H5" s="25" t="s">
        <v>206</v>
      </c>
      <c r="I5" s="31"/>
    </row>
    <row r="6" spans="1:9" ht="42" customHeight="1" x14ac:dyDescent="0.4">
      <c r="A6" s="38">
        <v>4</v>
      </c>
      <c r="B6" s="39" t="s">
        <v>46</v>
      </c>
      <c r="C6" s="23" t="s">
        <v>63</v>
      </c>
      <c r="D6" s="31"/>
      <c r="F6" s="38">
        <v>19</v>
      </c>
      <c r="G6" s="39" t="s">
        <v>47</v>
      </c>
      <c r="H6" s="23" t="s">
        <v>207</v>
      </c>
      <c r="I6" s="68"/>
    </row>
    <row r="7" spans="1:9" ht="42" customHeight="1" x14ac:dyDescent="0.4">
      <c r="A7" s="38">
        <v>5</v>
      </c>
      <c r="B7" s="39" t="s">
        <v>47</v>
      </c>
      <c r="C7" s="23" t="s">
        <v>126</v>
      </c>
      <c r="D7" s="50"/>
      <c r="F7" s="40">
        <v>20</v>
      </c>
      <c r="G7" s="41" t="s">
        <v>48</v>
      </c>
      <c r="H7" s="26"/>
      <c r="I7" s="34"/>
    </row>
    <row r="8" spans="1:9" ht="42" customHeight="1" x14ac:dyDescent="0.15">
      <c r="A8" s="40">
        <v>6</v>
      </c>
      <c r="B8" s="41" t="s">
        <v>48</v>
      </c>
      <c r="C8" s="24"/>
      <c r="D8" s="32"/>
      <c r="F8" s="40">
        <v>21</v>
      </c>
      <c r="G8" s="41" t="s">
        <v>49</v>
      </c>
      <c r="H8" s="26"/>
      <c r="I8" s="34"/>
    </row>
    <row r="9" spans="1:9" ht="42" customHeight="1" x14ac:dyDescent="0.15">
      <c r="A9" s="40">
        <v>7</v>
      </c>
      <c r="B9" s="41" t="s">
        <v>49</v>
      </c>
      <c r="C9" s="15"/>
      <c r="D9" s="33"/>
      <c r="F9" s="38">
        <v>21</v>
      </c>
      <c r="G9" s="39" t="s">
        <v>41</v>
      </c>
      <c r="H9" s="23" t="s">
        <v>138</v>
      </c>
      <c r="I9" s="48"/>
    </row>
    <row r="10" spans="1:9" ht="42" customHeight="1" x14ac:dyDescent="0.4">
      <c r="A10" s="38">
        <v>8</v>
      </c>
      <c r="B10" s="39" t="s">
        <v>41</v>
      </c>
      <c r="C10" s="23" t="s">
        <v>135</v>
      </c>
      <c r="D10" s="31"/>
      <c r="F10" s="38">
        <v>23</v>
      </c>
      <c r="G10" s="39" t="s">
        <v>43</v>
      </c>
      <c r="H10" s="23"/>
      <c r="I10" s="48"/>
    </row>
    <row r="11" spans="1:9" ht="42" customHeight="1" x14ac:dyDescent="0.4">
      <c r="A11" s="38">
        <v>9</v>
      </c>
      <c r="B11" s="39" t="s">
        <v>43</v>
      </c>
      <c r="C11" s="23" t="s">
        <v>189</v>
      </c>
      <c r="D11" s="31"/>
      <c r="F11" s="38">
        <v>24</v>
      </c>
      <c r="G11" s="39" t="s">
        <v>45</v>
      </c>
      <c r="H11" s="23"/>
      <c r="I11" s="48"/>
    </row>
    <row r="12" spans="1:9" ht="42" customHeight="1" x14ac:dyDescent="0.4">
      <c r="A12" s="38">
        <v>10</v>
      </c>
      <c r="B12" s="39" t="s">
        <v>45</v>
      </c>
      <c r="C12" s="23" t="s">
        <v>190</v>
      </c>
      <c r="D12" s="31"/>
      <c r="F12" s="38">
        <v>25</v>
      </c>
      <c r="G12" s="39" t="s">
        <v>46</v>
      </c>
      <c r="H12" s="23" t="s">
        <v>131</v>
      </c>
      <c r="I12" s="31"/>
    </row>
    <row r="13" spans="1:9" ht="42" customHeight="1" x14ac:dyDescent="0.4">
      <c r="A13" s="38">
        <v>11</v>
      </c>
      <c r="B13" s="39" t="s">
        <v>46</v>
      </c>
      <c r="C13" s="23" t="s">
        <v>188</v>
      </c>
      <c r="D13" s="31"/>
      <c r="F13" s="38">
        <v>26</v>
      </c>
      <c r="G13" s="39" t="s">
        <v>47</v>
      </c>
      <c r="H13" s="23" t="s">
        <v>132</v>
      </c>
      <c r="I13" s="31"/>
    </row>
    <row r="14" spans="1:9" ht="42" customHeight="1" x14ac:dyDescent="0.4">
      <c r="A14" s="38">
        <v>12</v>
      </c>
      <c r="B14" s="39" t="s">
        <v>47</v>
      </c>
      <c r="C14" s="23" t="s">
        <v>178</v>
      </c>
      <c r="D14" s="31"/>
      <c r="F14" s="40">
        <v>27</v>
      </c>
      <c r="G14" s="41" t="s">
        <v>48</v>
      </c>
      <c r="H14" s="26" t="s">
        <v>191</v>
      </c>
      <c r="I14" s="34"/>
    </row>
    <row r="15" spans="1:9" ht="42" customHeight="1" x14ac:dyDescent="0.15">
      <c r="A15" s="40">
        <v>13</v>
      </c>
      <c r="B15" s="41" t="s">
        <v>48</v>
      </c>
      <c r="C15" s="56" t="s">
        <v>136</v>
      </c>
      <c r="D15" s="32"/>
      <c r="F15" s="40">
        <v>28</v>
      </c>
      <c r="G15" s="41" t="s">
        <v>49</v>
      </c>
      <c r="H15" s="26"/>
      <c r="I15" s="34"/>
    </row>
    <row r="16" spans="1:9" ht="42" customHeight="1" x14ac:dyDescent="0.15">
      <c r="A16" s="40">
        <v>14</v>
      </c>
      <c r="B16" s="41" t="s">
        <v>49</v>
      </c>
      <c r="C16" s="15"/>
      <c r="D16" s="33"/>
      <c r="F16" s="40">
        <v>29</v>
      </c>
      <c r="G16" s="41" t="s">
        <v>41</v>
      </c>
      <c r="H16" s="26" t="s">
        <v>40</v>
      </c>
      <c r="I16" s="34"/>
    </row>
    <row r="17" spans="1:9" ht="42" customHeight="1" x14ac:dyDescent="0.4">
      <c r="A17" s="42">
        <v>15</v>
      </c>
      <c r="B17" s="43" t="s">
        <v>41</v>
      </c>
      <c r="C17" s="30" t="s">
        <v>203</v>
      </c>
      <c r="D17" s="35"/>
      <c r="F17" s="42">
        <v>30</v>
      </c>
      <c r="G17" s="43" t="s">
        <v>43</v>
      </c>
      <c r="H17" s="30"/>
      <c r="I17" s="35"/>
    </row>
    <row r="18" spans="1:9" ht="39.950000000000003" customHeight="1" x14ac:dyDescent="0.4">
      <c r="A18" s="165" t="s">
        <v>215</v>
      </c>
      <c r="B18" s="166"/>
      <c r="C18" s="166"/>
      <c r="D18" s="167"/>
      <c r="E18" s="49"/>
      <c r="F18" s="38"/>
      <c r="G18" s="39"/>
      <c r="H18" s="23"/>
      <c r="I18" s="31"/>
    </row>
    <row r="19" spans="1:9" ht="69" customHeight="1" x14ac:dyDescent="0.4">
      <c r="A19" s="159" t="s">
        <v>130</v>
      </c>
      <c r="B19" s="160"/>
      <c r="C19" s="168" t="s">
        <v>192</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8">
    <mergeCell ref="A19:B19"/>
    <mergeCell ref="C19:I19"/>
    <mergeCell ref="A1:I1"/>
    <mergeCell ref="C2:D2"/>
    <mergeCell ref="H2:I2"/>
    <mergeCell ref="C3:D3"/>
    <mergeCell ref="C4:D4"/>
    <mergeCell ref="A18:D18"/>
  </mergeCells>
  <phoneticPr fontId="3"/>
  <pageMargins left="0.31496062992125984" right="0.31496062992125984"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0764A-28AE-4476-8E8D-A120F19BF550}">
  <dimension ref="A1:I33"/>
  <sheetViews>
    <sheetView view="pageBreakPreview" topLeftCell="A17" zoomScaleNormal="100" zoomScaleSheetLayoutView="100" workbookViewId="0">
      <selection activeCell="C19" sqref="C19:I19"/>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364</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36">
        <v>1</v>
      </c>
      <c r="B3" s="37" t="str">
        <f>'R7原案'!E4</f>
        <v>木</v>
      </c>
      <c r="C3" s="113" t="str">
        <f>IF('R7原案'!F4="","",'R7原案'!F4)</f>
        <v>全校集会(頭髪服装検査)
(40分×6校時+50分)</v>
      </c>
      <c r="D3" s="110"/>
      <c r="F3" s="38">
        <v>16</v>
      </c>
      <c r="G3" s="39" t="str">
        <f>'R7原案'!E19</f>
        <v>金</v>
      </c>
      <c r="H3" s="114" t="str">
        <f>IF('R7原案'!F19="","",'R7原案'!F19)</f>
        <v xml:space="preserve">中間考査②
</v>
      </c>
      <c r="I3" s="31"/>
    </row>
    <row r="4" spans="1:9" ht="42" customHeight="1" x14ac:dyDescent="0.4">
      <c r="A4" s="38">
        <v>2</v>
      </c>
      <c r="B4" s="37" t="str">
        <f>'R7原案'!E5</f>
        <v>金</v>
      </c>
      <c r="C4" s="113" t="str">
        <f>IF('R7原案'!F5="","",'R7原案'!F5)</f>
        <v>教育相談（AM）</v>
      </c>
      <c r="D4" s="55"/>
      <c r="F4" s="40">
        <v>17</v>
      </c>
      <c r="G4" s="41" t="str">
        <f>'R7原案'!E20</f>
        <v>土</v>
      </c>
      <c r="H4" s="116" t="str">
        <f>IF('R7原案'!F20="","",'R7原案'!F20)</f>
        <v/>
      </c>
      <c r="I4" s="78"/>
    </row>
    <row r="5" spans="1:9" ht="42" customHeight="1" x14ac:dyDescent="0.4">
      <c r="A5" s="40">
        <v>3</v>
      </c>
      <c r="B5" s="74" t="str">
        <f>'R7原案'!E6</f>
        <v>土</v>
      </c>
      <c r="C5" s="115" t="str">
        <f>IF('R7原案'!F6="","",'R7原案'!F6)</f>
        <v>憲法記念日</v>
      </c>
      <c r="D5" s="78"/>
      <c r="F5" s="40">
        <v>18</v>
      </c>
      <c r="G5" s="41" t="str">
        <f>'R7原案'!E21</f>
        <v>日</v>
      </c>
      <c r="H5" s="116" t="str">
        <f>IF('R7原案'!F21="","",'R7原案'!F21)</f>
        <v/>
      </c>
      <c r="I5" s="78"/>
    </row>
    <row r="6" spans="1:9" ht="42" customHeight="1" x14ac:dyDescent="0.4">
      <c r="A6" s="40">
        <v>4</v>
      </c>
      <c r="B6" s="74" t="str">
        <f>'R7原案'!E7</f>
        <v>日</v>
      </c>
      <c r="C6" s="115" t="str">
        <f>IF('R7原案'!F7="","",'R7原案'!F7)</f>
        <v>みどりの日</v>
      </c>
      <c r="D6" s="78"/>
      <c r="F6" s="38">
        <v>19</v>
      </c>
      <c r="G6" s="39" t="str">
        <f>'R7原案'!E22</f>
        <v>月</v>
      </c>
      <c r="H6" s="114" t="str">
        <f>IF('R7原案'!F22="","",'R7原案'!F22)</f>
        <v>中間考査③</v>
      </c>
      <c r="I6" s="68"/>
    </row>
    <row r="7" spans="1:9" ht="42" customHeight="1" x14ac:dyDescent="0.4">
      <c r="A7" s="40">
        <v>5</v>
      </c>
      <c r="B7" s="74" t="str">
        <f>'R7原案'!E8</f>
        <v>月</v>
      </c>
      <c r="C7" s="115" t="str">
        <f>IF('R7原案'!F8="","",'R7原案'!F8)</f>
        <v>こどもの日</v>
      </c>
      <c r="D7" s="93"/>
      <c r="F7" s="38">
        <v>20</v>
      </c>
      <c r="G7" s="39" t="str">
        <f>'R7原案'!E23</f>
        <v>火</v>
      </c>
      <c r="H7" s="114" t="str">
        <f>IF('R7原案'!F23="","",'R7原案'!F23)</f>
        <v>中間考査④
花植えプロジェクト</v>
      </c>
      <c r="I7" s="47"/>
    </row>
    <row r="8" spans="1:9" ht="42" customHeight="1" x14ac:dyDescent="0.15">
      <c r="A8" s="40">
        <v>6</v>
      </c>
      <c r="B8" s="74" t="str">
        <f>'R7原案'!E9</f>
        <v>火</v>
      </c>
      <c r="C8" s="115" t="str">
        <f>IF('R7原案'!F9="","",'R7原案'!F9)</f>
        <v>振替休日</v>
      </c>
      <c r="D8" s="32"/>
      <c r="F8" s="38">
        <v>21</v>
      </c>
      <c r="G8" s="39" t="str">
        <f>'R7原案'!E24</f>
        <v>水</v>
      </c>
      <c r="H8" s="114" t="str">
        <f>IF('R7原案'!F24="","",'R7原案'!F24)</f>
        <v>第３回校務運営委員会</v>
      </c>
      <c r="I8" s="47"/>
    </row>
    <row r="9" spans="1:9" ht="42" customHeight="1" x14ac:dyDescent="0.15">
      <c r="A9" s="38">
        <v>7</v>
      </c>
      <c r="B9" s="37" t="str">
        <f>'R7原案'!E10</f>
        <v>水</v>
      </c>
      <c r="C9" s="113" t="str">
        <f>IF('R7原案'!F10="","",'R7原案'!F10)</f>
        <v xml:space="preserve">生徒総会
</v>
      </c>
      <c r="D9" s="46"/>
      <c r="F9" s="38">
        <v>21</v>
      </c>
      <c r="G9" s="39" t="str">
        <f>'R7原案'!E25</f>
        <v>木</v>
      </c>
      <c r="H9" s="114" t="str">
        <f>IF('R7原案'!F25="","",'R7原案'!F25)</f>
        <v/>
      </c>
      <c r="I9" s="48"/>
    </row>
    <row r="10" spans="1:9" ht="42" customHeight="1" x14ac:dyDescent="0.4">
      <c r="A10" s="38">
        <v>8</v>
      </c>
      <c r="B10" s="37" t="str">
        <f>'R7原案'!E11</f>
        <v>木</v>
      </c>
      <c r="C10" s="113" t="str">
        <f>IF('R7原案'!F11="","",'R7原案'!F11)</f>
        <v xml:space="preserve">
</v>
      </c>
      <c r="D10" s="55"/>
      <c r="F10" s="38">
        <v>23</v>
      </c>
      <c r="G10" s="39" t="str">
        <f>'R7原案'!E26</f>
        <v>金</v>
      </c>
      <c r="H10" s="114" t="str">
        <f>IF('R7原案'!F26="","",'R7原案'!F26)</f>
        <v>第３回職員会議
尿検査２次</v>
      </c>
      <c r="I10" s="48"/>
    </row>
    <row r="11" spans="1:9" ht="42" customHeight="1" x14ac:dyDescent="0.4">
      <c r="A11" s="38">
        <v>9</v>
      </c>
      <c r="B11" s="37" t="str">
        <f>'R7原案'!E12</f>
        <v>金</v>
      </c>
      <c r="C11" s="113" t="str">
        <f>IF('R7原案'!F12="","",'R7原案'!F12)</f>
        <v xml:space="preserve">
</v>
      </c>
      <c r="D11" s="31"/>
      <c r="F11" s="40">
        <v>24</v>
      </c>
      <c r="G11" s="41" t="str">
        <f>'R7原案'!E27</f>
        <v>土</v>
      </c>
      <c r="H11" s="116" t="str">
        <f>IF('R7原案'!F27="","",'R7原案'!F27)</f>
        <v/>
      </c>
      <c r="I11" s="82"/>
    </row>
    <row r="12" spans="1:9" ht="42" customHeight="1" x14ac:dyDescent="0.4">
      <c r="A12" s="40">
        <v>10</v>
      </c>
      <c r="B12" s="74" t="str">
        <f>'R7原案'!E13</f>
        <v>土</v>
      </c>
      <c r="C12" s="115" t="str">
        <f>IF('R7原案'!F13="","",'R7原案'!F13)</f>
        <v/>
      </c>
      <c r="D12" s="78"/>
      <c r="F12" s="40">
        <v>25</v>
      </c>
      <c r="G12" s="41" t="str">
        <f>'R7原案'!E28</f>
        <v>日</v>
      </c>
      <c r="H12" s="116" t="str">
        <f>IF('R7原案'!F28="","",'R7原案'!F28)</f>
        <v/>
      </c>
      <c r="I12" s="78"/>
    </row>
    <row r="13" spans="1:9" ht="42" customHeight="1" x14ac:dyDescent="0.4">
      <c r="A13" s="40">
        <v>11</v>
      </c>
      <c r="B13" s="74" t="str">
        <f>'R7原案'!E14</f>
        <v>日</v>
      </c>
      <c r="C13" s="115" t="str">
        <f>IF('R7原案'!F14="","",'R7原案'!F14)</f>
        <v/>
      </c>
      <c r="D13" s="78"/>
      <c r="F13" s="38">
        <v>26</v>
      </c>
      <c r="G13" s="39" t="str">
        <f>'R7原案'!E29</f>
        <v>月</v>
      </c>
      <c r="H13" s="114" t="str">
        <f>IF('R7原案'!F29="","",'R7原案'!F29)</f>
        <v>教育相談（PM）</v>
      </c>
      <c r="I13" s="31"/>
    </row>
    <row r="14" spans="1:9" ht="42" customHeight="1" x14ac:dyDescent="0.4">
      <c r="A14" s="38">
        <v>12</v>
      </c>
      <c r="B14" s="37" t="str">
        <f>'R7原案'!E15</f>
        <v>月</v>
      </c>
      <c r="C14" s="113" t="str">
        <f>IF('R7原案'!F15="","",'R7原案'!F15)</f>
        <v>教育相談（PM）</v>
      </c>
      <c r="D14" s="31"/>
      <c r="F14" s="38">
        <v>27</v>
      </c>
      <c r="G14" s="39" t="str">
        <f>'R7原案'!E30</f>
        <v>火</v>
      </c>
      <c r="H14" s="114" t="str">
        <f>IF('R7原案'!F30="","",'R7原案'!F30)</f>
        <v/>
      </c>
      <c r="I14" s="47"/>
    </row>
    <row r="15" spans="1:9" ht="42" customHeight="1" x14ac:dyDescent="0.15">
      <c r="A15" s="38">
        <v>13</v>
      </c>
      <c r="B15" s="37" t="str">
        <f>'R7原案'!E16</f>
        <v>火</v>
      </c>
      <c r="C15" s="113" t="str">
        <f>IF('R7原案'!F16="","",'R7原案'!F16)</f>
        <v/>
      </c>
      <c r="D15" s="45"/>
      <c r="F15" s="38">
        <v>28</v>
      </c>
      <c r="G15" s="39" t="str">
        <f>'R7原案'!E31</f>
        <v>水</v>
      </c>
      <c r="H15" s="114" t="str">
        <f>IF('R7原案'!F31="","",'R7原案'!F31)</f>
        <v/>
      </c>
      <c r="I15" s="47"/>
    </row>
    <row r="16" spans="1:9" ht="42" customHeight="1" x14ac:dyDescent="0.15">
      <c r="A16" s="38">
        <v>14</v>
      </c>
      <c r="B16" s="37" t="str">
        <f>'R7原案'!E17</f>
        <v>水</v>
      </c>
      <c r="C16" s="113" t="str">
        <f>IF('R7原案'!F17="","",'R7原案'!F17)</f>
        <v>午前中授業45分×4限</v>
      </c>
      <c r="D16" s="46"/>
      <c r="F16" s="38">
        <v>29</v>
      </c>
      <c r="G16" s="39" t="str">
        <f>'R7原案'!E32</f>
        <v>木</v>
      </c>
      <c r="H16" s="114" t="str">
        <f>IF('R7原案'!F32="","",'R7原案'!F32)</f>
        <v>内科検診(5～6限)</v>
      </c>
      <c r="I16" s="47"/>
    </row>
    <row r="17" spans="1:9" ht="42" customHeight="1" x14ac:dyDescent="0.4">
      <c r="A17" s="42">
        <v>15</v>
      </c>
      <c r="B17" s="37" t="str">
        <f>'R7原案'!E18</f>
        <v>木</v>
      </c>
      <c r="C17" s="113" t="str">
        <f>IF('R7原案'!F18="","",'R7原案'!F18)</f>
        <v>中間考査①
PTA総会・学年別懇談会(AM)</v>
      </c>
      <c r="D17" s="35"/>
      <c r="F17" s="42">
        <v>30</v>
      </c>
      <c r="G17" s="39" t="str">
        <f>'R7原案'!E33</f>
        <v>金</v>
      </c>
      <c r="H17" s="114" t="str">
        <f>IF('R7原案'!F33="","",'R7原案'!F33)</f>
        <v>第1回英検</v>
      </c>
      <c r="I17" s="35"/>
    </row>
    <row r="18" spans="1:9" ht="39.950000000000003" customHeight="1" x14ac:dyDescent="0.4">
      <c r="A18" s="165" t="s">
        <v>215</v>
      </c>
      <c r="B18" s="166"/>
      <c r="C18" s="166"/>
      <c r="D18" s="167"/>
      <c r="E18" s="49"/>
      <c r="F18" s="40">
        <v>31</v>
      </c>
      <c r="G18" s="41" t="str">
        <f>'R7原案'!E34</f>
        <v>土</v>
      </c>
      <c r="H18" s="116" t="str">
        <f>IF('R7原案'!F34="","",'R7原案'!F34)</f>
        <v/>
      </c>
      <c r="I18" s="78"/>
    </row>
    <row r="19" spans="1:9" ht="69" customHeight="1" x14ac:dyDescent="0.4">
      <c r="A19" s="159" t="s">
        <v>130</v>
      </c>
      <c r="B19" s="160"/>
      <c r="C19" s="168" t="s">
        <v>385</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A1:I1"/>
    <mergeCell ref="C2:D2"/>
    <mergeCell ref="H2:I2"/>
    <mergeCell ref="A18:D18"/>
    <mergeCell ref="A19:B19"/>
    <mergeCell ref="C19:I19"/>
  </mergeCells>
  <phoneticPr fontId="3"/>
  <pageMargins left="0.31496062992125984" right="0.31496062992125984" top="0.35433070866141736"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E15E2-1D1A-4E03-83A3-FE2BE97E9C3D}">
  <dimension ref="A1:I32"/>
  <sheetViews>
    <sheetView topLeftCell="A15" zoomScaleNormal="100" workbookViewId="0">
      <selection activeCell="H8" sqref="H8"/>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5">
      <c r="A1" s="175" t="s">
        <v>351</v>
      </c>
      <c r="B1" s="176"/>
      <c r="C1" s="176"/>
      <c r="D1" s="176"/>
      <c r="E1" s="176"/>
      <c r="F1" s="176"/>
      <c r="G1" s="176"/>
      <c r="H1" s="176"/>
      <c r="I1" s="176"/>
    </row>
    <row r="2" spans="1:9" ht="30" customHeight="1" x14ac:dyDescent="0.4">
      <c r="A2" s="57" t="s">
        <v>128</v>
      </c>
      <c r="B2" s="57" t="s">
        <v>129</v>
      </c>
      <c r="C2" s="57" t="s">
        <v>195</v>
      </c>
      <c r="D2" s="70" t="s">
        <v>169</v>
      </c>
      <c r="E2" s="49"/>
      <c r="F2" s="57" t="s">
        <v>128</v>
      </c>
      <c r="G2" s="57" t="s">
        <v>129</v>
      </c>
      <c r="H2" s="69" t="s">
        <v>195</v>
      </c>
      <c r="I2" s="70" t="s">
        <v>169</v>
      </c>
    </row>
    <row r="3" spans="1:9" ht="42" customHeight="1" x14ac:dyDescent="0.4">
      <c r="A3" s="36">
        <v>1</v>
      </c>
      <c r="B3" s="37" t="s">
        <v>51</v>
      </c>
      <c r="C3" s="71"/>
      <c r="D3" s="72" t="s">
        <v>194</v>
      </c>
      <c r="F3" s="36">
        <v>16</v>
      </c>
      <c r="G3" s="37" t="s">
        <v>399</v>
      </c>
      <c r="H3" s="71" t="s">
        <v>401</v>
      </c>
      <c r="I3" s="72" t="s">
        <v>196</v>
      </c>
    </row>
    <row r="4" spans="1:9" ht="42" customHeight="1" x14ac:dyDescent="0.4">
      <c r="A4" s="38">
        <v>2</v>
      </c>
      <c r="B4" s="37" t="s">
        <v>47</v>
      </c>
      <c r="C4" s="58"/>
      <c r="D4" s="59" t="s">
        <v>194</v>
      </c>
      <c r="F4" s="40">
        <v>17</v>
      </c>
      <c r="G4" s="74" t="s">
        <v>48</v>
      </c>
      <c r="H4" s="60"/>
      <c r="I4" s="117"/>
    </row>
    <row r="5" spans="1:9" ht="42" customHeight="1" x14ac:dyDescent="0.4">
      <c r="A5" s="40">
        <v>3</v>
      </c>
      <c r="B5" s="74" t="s">
        <v>48</v>
      </c>
      <c r="C5" s="60" t="s">
        <v>15</v>
      </c>
      <c r="D5" s="64"/>
      <c r="F5" s="40">
        <v>18</v>
      </c>
      <c r="G5" s="74" t="s">
        <v>49</v>
      </c>
      <c r="H5" s="60"/>
      <c r="I5" s="60"/>
    </row>
    <row r="6" spans="1:9" ht="42" customHeight="1" x14ac:dyDescent="0.4">
      <c r="A6" s="40">
        <v>4</v>
      </c>
      <c r="B6" s="74" t="s">
        <v>49</v>
      </c>
      <c r="C6" s="60" t="s">
        <v>18</v>
      </c>
      <c r="D6" s="64"/>
      <c r="F6" s="38">
        <v>19</v>
      </c>
      <c r="G6" s="37" t="s">
        <v>41</v>
      </c>
      <c r="H6" s="58" t="s">
        <v>402</v>
      </c>
      <c r="I6" s="59" t="s">
        <v>221</v>
      </c>
    </row>
    <row r="7" spans="1:9" ht="42" customHeight="1" x14ac:dyDescent="0.4">
      <c r="A7" s="40">
        <v>5</v>
      </c>
      <c r="B7" s="74" t="s">
        <v>41</v>
      </c>
      <c r="C7" s="60" t="s">
        <v>22</v>
      </c>
      <c r="D7" s="65"/>
      <c r="F7" s="38">
        <v>20</v>
      </c>
      <c r="G7" s="37" t="s">
        <v>43</v>
      </c>
      <c r="H7" s="58" t="s">
        <v>402</v>
      </c>
      <c r="I7" s="59" t="s">
        <v>196</v>
      </c>
    </row>
    <row r="8" spans="1:9" ht="42" customHeight="1" x14ac:dyDescent="0.15">
      <c r="A8" s="40">
        <v>6</v>
      </c>
      <c r="B8" s="74" t="s">
        <v>43</v>
      </c>
      <c r="C8" s="60" t="s">
        <v>29</v>
      </c>
      <c r="D8" s="66"/>
      <c r="F8" s="38">
        <v>21</v>
      </c>
      <c r="G8" s="37" t="s">
        <v>45</v>
      </c>
      <c r="H8" s="58"/>
      <c r="I8" s="59" t="s">
        <v>194</v>
      </c>
    </row>
    <row r="9" spans="1:9" ht="42" customHeight="1" x14ac:dyDescent="0.4">
      <c r="A9" s="38">
        <v>7</v>
      </c>
      <c r="B9" s="37" t="s">
        <v>45</v>
      </c>
      <c r="C9" s="58"/>
      <c r="D9" s="59" t="s">
        <v>194</v>
      </c>
      <c r="F9" s="38">
        <v>22</v>
      </c>
      <c r="G9" s="37" t="s">
        <v>46</v>
      </c>
      <c r="H9" s="58"/>
      <c r="I9" s="59" t="s">
        <v>194</v>
      </c>
    </row>
    <row r="10" spans="1:9" ht="42" customHeight="1" x14ac:dyDescent="0.4">
      <c r="A10" s="38">
        <v>8</v>
      </c>
      <c r="B10" s="37" t="s">
        <v>46</v>
      </c>
      <c r="C10" s="58"/>
      <c r="D10" s="59" t="s">
        <v>194</v>
      </c>
      <c r="F10" s="38">
        <v>23</v>
      </c>
      <c r="G10" s="37" t="s">
        <v>47</v>
      </c>
      <c r="H10" s="58"/>
      <c r="I10" s="59" t="s">
        <v>194</v>
      </c>
    </row>
    <row r="11" spans="1:9" ht="42" customHeight="1" x14ac:dyDescent="0.4">
      <c r="A11" s="38">
        <v>9</v>
      </c>
      <c r="B11" s="37" t="s">
        <v>47</v>
      </c>
      <c r="C11" s="58"/>
      <c r="D11" s="59" t="s">
        <v>194</v>
      </c>
      <c r="F11" s="40">
        <v>24</v>
      </c>
      <c r="G11" s="74" t="s">
        <v>48</v>
      </c>
      <c r="H11" s="60"/>
      <c r="I11" s="117"/>
    </row>
    <row r="12" spans="1:9" ht="42" customHeight="1" x14ac:dyDescent="0.4">
      <c r="A12" s="40">
        <v>10</v>
      </c>
      <c r="B12" s="74" t="s">
        <v>48</v>
      </c>
      <c r="C12" s="60"/>
      <c r="D12" s="117"/>
      <c r="F12" s="40">
        <v>25</v>
      </c>
      <c r="G12" s="74" t="s">
        <v>49</v>
      </c>
      <c r="H12" s="60"/>
      <c r="I12" s="60"/>
    </row>
    <row r="13" spans="1:9" ht="42" customHeight="1" x14ac:dyDescent="0.4">
      <c r="A13" s="40">
        <v>11</v>
      </c>
      <c r="B13" s="74" t="s">
        <v>49</v>
      </c>
      <c r="C13" s="60"/>
      <c r="D13" s="60"/>
      <c r="F13" s="38">
        <v>26</v>
      </c>
      <c r="G13" s="37" t="s">
        <v>41</v>
      </c>
      <c r="H13" s="58"/>
      <c r="I13" s="58" t="s">
        <v>194</v>
      </c>
    </row>
    <row r="14" spans="1:9" ht="42" customHeight="1" x14ac:dyDescent="0.4">
      <c r="A14" s="38">
        <v>12</v>
      </c>
      <c r="B14" s="37" t="s">
        <v>41</v>
      </c>
      <c r="C14" s="58"/>
      <c r="D14" s="58" t="s">
        <v>194</v>
      </c>
      <c r="F14" s="38">
        <v>27</v>
      </c>
      <c r="G14" s="37" t="s">
        <v>43</v>
      </c>
      <c r="H14" s="58"/>
      <c r="I14" s="59" t="s">
        <v>194</v>
      </c>
    </row>
    <row r="15" spans="1:9" ht="42" customHeight="1" x14ac:dyDescent="0.4">
      <c r="A15" s="38">
        <v>13</v>
      </c>
      <c r="B15" s="37" t="s">
        <v>43</v>
      </c>
      <c r="C15" s="58"/>
      <c r="D15" s="59" t="s">
        <v>194</v>
      </c>
      <c r="F15" s="38">
        <v>28</v>
      </c>
      <c r="G15" s="37" t="s">
        <v>45</v>
      </c>
      <c r="H15" s="58"/>
      <c r="I15" s="59" t="s">
        <v>194</v>
      </c>
    </row>
    <row r="16" spans="1:9" ht="42" customHeight="1" x14ac:dyDescent="0.4">
      <c r="A16" s="38">
        <v>14</v>
      </c>
      <c r="B16" s="37" t="s">
        <v>45</v>
      </c>
      <c r="C16" s="58" t="s">
        <v>400</v>
      </c>
      <c r="D16" s="59" t="s">
        <v>221</v>
      </c>
      <c r="F16" s="38">
        <v>29</v>
      </c>
      <c r="G16" s="37" t="s">
        <v>46</v>
      </c>
      <c r="H16" s="58"/>
      <c r="I16" s="59" t="s">
        <v>194</v>
      </c>
    </row>
    <row r="17" spans="1:9" ht="42" customHeight="1" x14ac:dyDescent="0.4">
      <c r="A17" s="38">
        <v>15</v>
      </c>
      <c r="B17" s="37" t="s">
        <v>46</v>
      </c>
      <c r="C17" s="58" t="s">
        <v>401</v>
      </c>
      <c r="D17" s="59" t="s">
        <v>221</v>
      </c>
      <c r="F17" s="38">
        <v>30</v>
      </c>
      <c r="G17" s="37" t="s">
        <v>47</v>
      </c>
      <c r="H17" s="58"/>
      <c r="I17" s="59" t="s">
        <v>194</v>
      </c>
    </row>
    <row r="18" spans="1:9" ht="39.950000000000003" customHeight="1" x14ac:dyDescent="0.4">
      <c r="A18" s="177"/>
      <c r="B18" s="178"/>
      <c r="C18" s="178"/>
      <c r="D18" s="178"/>
      <c r="E18" s="49"/>
      <c r="F18" s="40">
        <v>31</v>
      </c>
      <c r="G18" s="74" t="s">
        <v>48</v>
      </c>
      <c r="H18" s="60"/>
      <c r="I18" s="117"/>
    </row>
    <row r="19" spans="1:9" ht="23.1" customHeight="1" x14ac:dyDescent="0.4"/>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s="28" customFormat="1" ht="53.25" customHeight="1" x14ac:dyDescent="0.4">
      <c r="C32" s="27"/>
      <c r="D32" s="27"/>
      <c r="E32" s="27"/>
      <c r="F32" s="27"/>
      <c r="G32" s="27"/>
      <c r="H32" s="27"/>
      <c r="I32" s="27"/>
    </row>
  </sheetData>
  <mergeCells count="2">
    <mergeCell ref="A1:I1"/>
    <mergeCell ref="A18:D18"/>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33"/>
  <sheetViews>
    <sheetView topLeftCell="A17" workbookViewId="0">
      <selection activeCell="C20" sqref="C20"/>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352</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73">
        <v>1</v>
      </c>
      <c r="B3" s="74" t="str">
        <f>'R7原案'!H4</f>
        <v>日</v>
      </c>
      <c r="C3" s="86" t="str">
        <f>IF('R7原案'!I4="","",'R7原案'!I4)</f>
        <v/>
      </c>
      <c r="D3" s="75"/>
      <c r="F3" s="38">
        <v>16</v>
      </c>
      <c r="G3" s="39" t="str">
        <f>'R7原案'!H19</f>
        <v>月</v>
      </c>
      <c r="H3" s="23" t="str">
        <f>IF('R7原案'!I19="","",'R7原案'!I19)</f>
        <v/>
      </c>
      <c r="I3" s="31"/>
    </row>
    <row r="4" spans="1:9" ht="42" customHeight="1" x14ac:dyDescent="0.4">
      <c r="A4" s="38">
        <v>2</v>
      </c>
      <c r="B4" s="37" t="str">
        <f>'R7原案'!H5</f>
        <v>月</v>
      </c>
      <c r="C4" s="111" t="str">
        <f>IF('R7原案'!I5="","",'R7原案'!I5)</f>
        <v>全校集会(頭髪服装検査)
(40分×6校時+50分)
教育相談（AM）</v>
      </c>
      <c r="D4" s="55"/>
      <c r="F4" s="38">
        <v>17</v>
      </c>
      <c r="G4" s="39" t="str">
        <f>'R7原案'!H20</f>
        <v>火</v>
      </c>
      <c r="H4" s="23" t="str">
        <f>IF('R7原案'!I20="","",'R7原案'!I20)</f>
        <v>救急法講習会</v>
      </c>
      <c r="I4" s="31"/>
    </row>
    <row r="5" spans="1:9" ht="42" customHeight="1" x14ac:dyDescent="0.4">
      <c r="A5" s="38">
        <v>3</v>
      </c>
      <c r="B5" s="37" t="str">
        <f>'R7原案'!H6</f>
        <v>火</v>
      </c>
      <c r="C5" s="111" t="str">
        <f>IF('R7原案'!I6="","",'R7原案'!I6)</f>
        <v/>
      </c>
      <c r="D5" s="31"/>
      <c r="F5" s="38">
        <v>18</v>
      </c>
      <c r="G5" s="39" t="str">
        <f>'R7原案'!H21</f>
        <v>水</v>
      </c>
      <c r="H5" s="23" t="str">
        <f>IF('R7原案'!I21="","",'R7原案'!I21)</f>
        <v>進路ガイダンス（２年）</v>
      </c>
      <c r="I5" s="31"/>
    </row>
    <row r="6" spans="1:9" ht="42" customHeight="1" x14ac:dyDescent="0.4">
      <c r="A6" s="38">
        <v>4</v>
      </c>
      <c r="B6" s="37" t="str">
        <f>'R7原案'!H7</f>
        <v>水</v>
      </c>
      <c r="C6" s="111" t="str">
        <f>IF('R7原案'!I7="","",'R7原案'!I7)</f>
        <v/>
      </c>
      <c r="D6" s="31"/>
      <c r="F6" s="38">
        <v>19</v>
      </c>
      <c r="G6" s="39" t="str">
        <f>'R7原案'!H22</f>
        <v>木</v>
      </c>
      <c r="H6" s="23" t="str">
        <f>IF('R7原案'!I22="","",'R7原案'!I22)</f>
        <v>耳鼻科検診(14:00～6限)</v>
      </c>
      <c r="I6" s="31"/>
    </row>
    <row r="7" spans="1:9" ht="42" customHeight="1" x14ac:dyDescent="0.4">
      <c r="A7" s="38">
        <v>5</v>
      </c>
      <c r="B7" s="37" t="str">
        <f>'R7原案'!H8</f>
        <v>木</v>
      </c>
      <c r="C7" s="111" t="str">
        <f>IF('R7原案'!I8="","",'R7原案'!I8)</f>
        <v/>
      </c>
      <c r="D7" s="50"/>
      <c r="F7" s="38">
        <v>20</v>
      </c>
      <c r="G7" s="39" t="str">
        <f>'R7原案'!H23</f>
        <v>金</v>
      </c>
      <c r="H7" s="23" t="str">
        <f>IF('R7原案'!I23="","",'R7原案'!I23)</f>
        <v>教育相談（PM）</v>
      </c>
      <c r="I7" s="47"/>
    </row>
    <row r="8" spans="1:9" ht="42" customHeight="1" x14ac:dyDescent="0.15">
      <c r="A8" s="38">
        <v>6</v>
      </c>
      <c r="B8" s="37" t="str">
        <f>'R7原案'!H9</f>
        <v>金</v>
      </c>
      <c r="C8" s="111" t="str">
        <f>IF('R7原案'!I9="","",'R7原案'!I9)</f>
        <v/>
      </c>
      <c r="D8" s="45"/>
      <c r="F8" s="40">
        <v>21</v>
      </c>
      <c r="G8" s="41" t="str">
        <f>'R7原案'!H24</f>
        <v>土</v>
      </c>
      <c r="H8" s="26" t="str">
        <f>IF('R7原案'!I24="","",'R7原案'!I24)</f>
        <v/>
      </c>
      <c r="I8" s="34"/>
    </row>
    <row r="9" spans="1:9" ht="42" customHeight="1" x14ac:dyDescent="0.15">
      <c r="A9" s="40">
        <v>7</v>
      </c>
      <c r="B9" s="74" t="str">
        <f>'R7原案'!H10</f>
        <v>土</v>
      </c>
      <c r="C9" s="86" t="str">
        <f>IF('R7原案'!I10="","",'R7原案'!I10)</f>
        <v/>
      </c>
      <c r="D9" s="33"/>
      <c r="F9" s="40">
        <v>22</v>
      </c>
      <c r="G9" s="41" t="str">
        <f>'R7原案'!H25</f>
        <v>日</v>
      </c>
      <c r="H9" s="26" t="str">
        <f>IF('R7原案'!I25="","",'R7原案'!I25)</f>
        <v/>
      </c>
      <c r="I9" s="82"/>
    </row>
    <row r="10" spans="1:9" ht="42" customHeight="1" x14ac:dyDescent="0.4">
      <c r="A10" s="40">
        <v>8</v>
      </c>
      <c r="B10" s="74" t="str">
        <f>'R7原案'!H11</f>
        <v>日</v>
      </c>
      <c r="C10" s="86" t="str">
        <f>IF('R7原案'!I11="","",'R7原案'!I11)</f>
        <v/>
      </c>
      <c r="D10" s="78"/>
      <c r="F10" s="38">
        <v>23</v>
      </c>
      <c r="G10" s="39" t="str">
        <f>'R7原案'!H26</f>
        <v>月</v>
      </c>
      <c r="H10" s="23" t="str">
        <f>IF('R7原案'!I26="","",'R7原案'!I26)</f>
        <v>第４回校務運営委員会</v>
      </c>
      <c r="I10" s="48"/>
    </row>
    <row r="11" spans="1:9" ht="42" customHeight="1" x14ac:dyDescent="0.4">
      <c r="A11" s="38">
        <v>9</v>
      </c>
      <c r="B11" s="37" t="str">
        <f>'R7原案'!H12</f>
        <v>月</v>
      </c>
      <c r="C11" s="52" t="str">
        <f>IF('R7原案'!I12="","",'R7原案'!I12)</f>
        <v>40分×6限+7校時50分
みなぎの祭準備
教育相談（AM）</v>
      </c>
      <c r="D11" s="31"/>
      <c r="F11" s="38">
        <v>24</v>
      </c>
      <c r="G11" s="39" t="str">
        <f>'R7原案'!H27</f>
        <v>火</v>
      </c>
      <c r="H11" s="23" t="str">
        <f>IF('R7原案'!I27="","",'R7原案'!I27)</f>
        <v xml:space="preserve">
</v>
      </c>
      <c r="I11" s="48"/>
    </row>
    <row r="12" spans="1:9" ht="42" customHeight="1" x14ac:dyDescent="0.4">
      <c r="A12" s="38">
        <v>10</v>
      </c>
      <c r="B12" s="37" t="str">
        <f>'R7原案'!H13</f>
        <v>火</v>
      </c>
      <c r="C12" s="52" t="str">
        <f>IF('R7原案'!I13="","",'R7原案'!I13)</f>
        <v xml:space="preserve">40分×6限+7校時50分
みなぎの祭準備
</v>
      </c>
      <c r="D12" s="31"/>
      <c r="F12" s="38">
        <v>25</v>
      </c>
      <c r="G12" s="39" t="str">
        <f>'R7原案'!H28</f>
        <v>水</v>
      </c>
      <c r="H12" s="23" t="str">
        <f>IF('R7原案'!I28="","",'R7原案'!I28)</f>
        <v xml:space="preserve">第４回職員会議
</v>
      </c>
      <c r="I12" s="31"/>
    </row>
    <row r="13" spans="1:9" ht="42" customHeight="1" x14ac:dyDescent="0.4">
      <c r="A13" s="38">
        <v>11</v>
      </c>
      <c r="B13" s="37" t="str">
        <f>'R7原案'!H14</f>
        <v>水</v>
      </c>
      <c r="C13" s="52" t="str">
        <f>IF('R7原案'!I14="","",'R7原案'!I14)</f>
        <v>40分×6限+7校時５0分
みなぎの祭準備
眼科検診（5～6限）</v>
      </c>
      <c r="D13" s="31"/>
      <c r="F13" s="38">
        <v>26</v>
      </c>
      <c r="G13" s="39" t="str">
        <f>'R7原案'!H29</f>
        <v>木</v>
      </c>
      <c r="H13" s="23" t="str">
        <f>IF('R7原案'!I29="","",'R7原案'!I29)</f>
        <v/>
      </c>
      <c r="I13" s="31"/>
    </row>
    <row r="14" spans="1:9" ht="42" customHeight="1" x14ac:dyDescent="0.4">
      <c r="A14" s="38">
        <v>12</v>
      </c>
      <c r="B14" s="37" t="str">
        <f>'R7原案'!H15</f>
        <v>木</v>
      </c>
      <c r="C14" s="111" t="str">
        <f>IF('R7原案'!I15="","",'R7原案'!I15)</f>
        <v xml:space="preserve">終日みなぎの祭準備
</v>
      </c>
      <c r="D14" s="31"/>
      <c r="F14" s="38">
        <v>27</v>
      </c>
      <c r="G14" s="39" t="str">
        <f>'R7原案'!H30</f>
        <v>金</v>
      </c>
      <c r="H14" s="23" t="str">
        <f>IF('R7原案'!I30="","",'R7原案'!I30)</f>
        <v>教育相談（PM）</v>
      </c>
      <c r="I14" s="47"/>
    </row>
    <row r="15" spans="1:9" ht="42" customHeight="1" x14ac:dyDescent="0.15">
      <c r="A15" s="38">
        <v>13</v>
      </c>
      <c r="B15" s="37" t="str">
        <f>'R7原案'!H16</f>
        <v>金</v>
      </c>
      <c r="C15" s="111" t="str">
        <f>IF('R7原案'!I16="","",'R7原案'!I16)</f>
        <v>みなぎの祭</v>
      </c>
      <c r="D15" s="45"/>
      <c r="F15" s="40">
        <v>28</v>
      </c>
      <c r="G15" s="41" t="str">
        <f>'R7原案'!H31</f>
        <v>土</v>
      </c>
      <c r="H15" s="26" t="str">
        <f>IF('R7原案'!I31="","",'R7原案'!I31)</f>
        <v/>
      </c>
      <c r="I15" s="34"/>
    </row>
    <row r="16" spans="1:9" ht="42" customHeight="1" x14ac:dyDescent="0.15">
      <c r="A16" s="40">
        <v>14</v>
      </c>
      <c r="B16" s="74" t="str">
        <f>'R7原案'!H17</f>
        <v>土</v>
      </c>
      <c r="C16" s="86" t="str">
        <f>IF('R7原案'!I17="","",'R7原案'!I17)</f>
        <v/>
      </c>
      <c r="D16" s="33"/>
      <c r="F16" s="40">
        <v>29</v>
      </c>
      <c r="G16" s="41" t="str">
        <f>'R7原案'!H32</f>
        <v>日</v>
      </c>
      <c r="H16" s="26" t="str">
        <f>IF('R7原案'!I32="","",'R7原案'!I32)</f>
        <v>ビジネス文書実務検定</v>
      </c>
      <c r="I16" s="34"/>
    </row>
    <row r="17" spans="1:9" ht="42" customHeight="1" x14ac:dyDescent="0.4">
      <c r="A17" s="79">
        <v>15</v>
      </c>
      <c r="B17" s="74" t="str">
        <f>'R7原案'!H18</f>
        <v>日</v>
      </c>
      <c r="C17" s="86" t="str">
        <f>IF('R7原案'!I18="","",'R7原案'!I18)</f>
        <v>ビジネス計算実務検定</v>
      </c>
      <c r="D17" s="81"/>
      <c r="F17" s="42">
        <v>30</v>
      </c>
      <c r="G17" s="39" t="str">
        <f>'R7原案'!H33</f>
        <v>月</v>
      </c>
      <c r="H17" s="23" t="str">
        <f>IF('R7原案'!I33="","",'R7原案'!I33)</f>
        <v xml:space="preserve">
</v>
      </c>
      <c r="I17" s="35"/>
    </row>
    <row r="18" spans="1:9" ht="39.950000000000003" customHeight="1" x14ac:dyDescent="0.4">
      <c r="A18" s="165" t="s">
        <v>215</v>
      </c>
      <c r="B18" s="166"/>
      <c r="C18" s="166"/>
      <c r="D18" s="167"/>
      <c r="E18" s="49"/>
      <c r="F18" s="38"/>
      <c r="G18" s="39"/>
      <c r="H18" s="23"/>
      <c r="I18" s="31"/>
    </row>
    <row r="19" spans="1:9" ht="69" customHeight="1" x14ac:dyDescent="0.4">
      <c r="A19" s="159" t="s">
        <v>130</v>
      </c>
      <c r="B19" s="160"/>
      <c r="C19" s="168"/>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6">
    <mergeCell ref="C2:D2"/>
    <mergeCell ref="A1:I1"/>
    <mergeCell ref="H2:I2"/>
    <mergeCell ref="A18:D18"/>
    <mergeCell ref="A19:B19"/>
    <mergeCell ref="C19:I19"/>
  </mergeCells>
  <phoneticPr fontId="3"/>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6E5FF-2F94-4576-959E-02ED26032C7C}">
  <sheetPr>
    <pageSetUpPr fitToPage="1"/>
  </sheetPr>
  <dimension ref="A1:I33"/>
  <sheetViews>
    <sheetView workbookViewId="0">
      <selection activeCell="D4" sqref="D4"/>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352</v>
      </c>
      <c r="B1" s="163"/>
      <c r="C1" s="163"/>
      <c r="D1" s="163"/>
      <c r="E1" s="163"/>
      <c r="F1" s="163"/>
      <c r="G1" s="163"/>
      <c r="H1" s="163"/>
      <c r="I1" s="164"/>
    </row>
    <row r="2" spans="1:9" ht="30" customHeight="1" x14ac:dyDescent="0.4">
      <c r="A2" s="51" t="s">
        <v>128</v>
      </c>
      <c r="B2" s="51" t="s">
        <v>129</v>
      </c>
      <c r="C2" s="105" t="s">
        <v>133</v>
      </c>
      <c r="D2" s="57" t="s">
        <v>349</v>
      </c>
      <c r="F2" s="51" t="s">
        <v>128</v>
      </c>
      <c r="G2" s="51" t="s">
        <v>129</v>
      </c>
      <c r="H2" s="104" t="s">
        <v>133</v>
      </c>
      <c r="I2" s="57" t="s">
        <v>349</v>
      </c>
    </row>
    <row r="3" spans="1:9" ht="42" customHeight="1" x14ac:dyDescent="0.4">
      <c r="A3" s="73">
        <v>1</v>
      </c>
      <c r="B3" s="74" t="s">
        <v>362</v>
      </c>
      <c r="C3" s="86"/>
      <c r="D3" s="118"/>
      <c r="F3" s="38">
        <v>16</v>
      </c>
      <c r="G3" s="39" t="s">
        <v>403</v>
      </c>
      <c r="H3" s="23"/>
      <c r="I3" s="59" t="s">
        <v>194</v>
      </c>
    </row>
    <row r="4" spans="1:9" ht="42" customHeight="1" x14ac:dyDescent="0.4">
      <c r="A4" s="38">
        <v>2</v>
      </c>
      <c r="B4" s="37" t="s">
        <v>41</v>
      </c>
      <c r="C4" s="54"/>
      <c r="D4" s="59" t="s">
        <v>194</v>
      </c>
      <c r="F4" s="38">
        <v>17</v>
      </c>
      <c r="G4" s="39" t="s">
        <v>43</v>
      </c>
      <c r="H4" s="23"/>
      <c r="I4" s="59" t="s">
        <v>194</v>
      </c>
    </row>
    <row r="5" spans="1:9" ht="42" customHeight="1" x14ac:dyDescent="0.4">
      <c r="A5" s="38">
        <v>3</v>
      </c>
      <c r="B5" s="37" t="s">
        <v>43</v>
      </c>
      <c r="C5" s="83"/>
      <c r="D5" s="59" t="s">
        <v>194</v>
      </c>
      <c r="F5" s="38">
        <v>18</v>
      </c>
      <c r="G5" s="39" t="s">
        <v>45</v>
      </c>
      <c r="H5" s="25"/>
      <c r="I5" s="59" t="s">
        <v>194</v>
      </c>
    </row>
    <row r="6" spans="1:9" ht="42" customHeight="1" x14ac:dyDescent="0.4">
      <c r="A6" s="38">
        <v>4</v>
      </c>
      <c r="B6" s="37" t="s">
        <v>45</v>
      </c>
      <c r="C6" s="23"/>
      <c r="D6" s="59" t="s">
        <v>194</v>
      </c>
      <c r="F6" s="38">
        <v>19</v>
      </c>
      <c r="G6" s="39" t="s">
        <v>46</v>
      </c>
      <c r="H6" s="23"/>
      <c r="I6" s="59" t="s">
        <v>194</v>
      </c>
    </row>
    <row r="7" spans="1:9" ht="42" customHeight="1" x14ac:dyDescent="0.4">
      <c r="A7" s="38">
        <v>5</v>
      </c>
      <c r="B7" s="37" t="s">
        <v>46</v>
      </c>
      <c r="C7" s="23"/>
      <c r="D7" s="59" t="s">
        <v>194</v>
      </c>
      <c r="F7" s="38">
        <v>20</v>
      </c>
      <c r="G7" s="39" t="s">
        <v>47</v>
      </c>
      <c r="H7" s="23"/>
      <c r="I7" s="59" t="s">
        <v>194</v>
      </c>
    </row>
    <row r="8" spans="1:9" ht="42" customHeight="1" x14ac:dyDescent="0.4">
      <c r="A8" s="38">
        <v>6</v>
      </c>
      <c r="B8" s="37" t="s">
        <v>47</v>
      </c>
      <c r="C8" s="84"/>
      <c r="D8" s="59" t="s">
        <v>194</v>
      </c>
      <c r="F8" s="40">
        <v>21</v>
      </c>
      <c r="G8" s="41" t="s">
        <v>48</v>
      </c>
      <c r="H8" s="26"/>
      <c r="I8" s="117"/>
    </row>
    <row r="9" spans="1:9" ht="42" customHeight="1" x14ac:dyDescent="0.4">
      <c r="A9" s="40">
        <v>7</v>
      </c>
      <c r="B9" s="74" t="s">
        <v>48</v>
      </c>
      <c r="C9" s="119"/>
      <c r="D9" s="117"/>
      <c r="F9" s="40">
        <v>22</v>
      </c>
      <c r="G9" s="41" t="s">
        <v>49</v>
      </c>
      <c r="H9" s="26"/>
      <c r="I9" s="120"/>
    </row>
    <row r="10" spans="1:9" ht="42" customHeight="1" x14ac:dyDescent="0.4">
      <c r="A10" s="40">
        <v>8</v>
      </c>
      <c r="B10" s="74" t="s">
        <v>49</v>
      </c>
      <c r="C10" s="26"/>
      <c r="D10" s="64"/>
      <c r="F10" s="38">
        <v>23</v>
      </c>
      <c r="G10" s="39" t="s">
        <v>41</v>
      </c>
      <c r="H10" s="23"/>
      <c r="I10" s="59" t="s">
        <v>194</v>
      </c>
    </row>
    <row r="11" spans="1:9" ht="42" customHeight="1" x14ac:dyDescent="0.4">
      <c r="A11" s="38">
        <v>9</v>
      </c>
      <c r="B11" s="37" t="s">
        <v>41</v>
      </c>
      <c r="C11" s="23"/>
      <c r="D11" s="59" t="s">
        <v>194</v>
      </c>
      <c r="F11" s="38">
        <v>24</v>
      </c>
      <c r="G11" s="39" t="s">
        <v>43</v>
      </c>
      <c r="H11" s="23"/>
      <c r="I11" s="59" t="s">
        <v>194</v>
      </c>
    </row>
    <row r="12" spans="1:9" ht="42" customHeight="1" x14ac:dyDescent="0.4">
      <c r="A12" s="38">
        <v>10</v>
      </c>
      <c r="B12" s="37" t="s">
        <v>43</v>
      </c>
      <c r="C12" s="23"/>
      <c r="D12" s="59" t="s">
        <v>194</v>
      </c>
      <c r="F12" s="38">
        <v>25</v>
      </c>
      <c r="G12" s="39" t="s">
        <v>45</v>
      </c>
      <c r="H12" s="23"/>
      <c r="I12" s="59" t="s">
        <v>194</v>
      </c>
    </row>
    <row r="13" spans="1:9" ht="42" customHeight="1" x14ac:dyDescent="0.4">
      <c r="A13" s="38">
        <v>11</v>
      </c>
      <c r="B13" s="37" t="s">
        <v>45</v>
      </c>
      <c r="C13" s="23"/>
      <c r="D13" s="59" t="s">
        <v>194</v>
      </c>
      <c r="F13" s="38">
        <v>26</v>
      </c>
      <c r="G13" s="39" t="s">
        <v>46</v>
      </c>
      <c r="H13" s="23"/>
      <c r="I13" s="59" t="s">
        <v>194</v>
      </c>
    </row>
    <row r="14" spans="1:9" ht="42" customHeight="1" x14ac:dyDescent="0.4">
      <c r="A14" s="38">
        <v>12</v>
      </c>
      <c r="B14" s="37" t="s">
        <v>46</v>
      </c>
      <c r="C14" s="23"/>
      <c r="D14" s="59" t="s">
        <v>194</v>
      </c>
      <c r="F14" s="38">
        <v>27</v>
      </c>
      <c r="G14" s="39" t="s">
        <v>47</v>
      </c>
      <c r="H14" s="23"/>
      <c r="I14" s="59" t="s">
        <v>194</v>
      </c>
    </row>
    <row r="15" spans="1:9" ht="42" customHeight="1" x14ac:dyDescent="0.4">
      <c r="A15" s="38">
        <v>13</v>
      </c>
      <c r="B15" s="37" t="s">
        <v>47</v>
      </c>
      <c r="C15" s="85" t="s">
        <v>404</v>
      </c>
      <c r="D15" s="59" t="s">
        <v>194</v>
      </c>
      <c r="F15" s="40">
        <v>28</v>
      </c>
      <c r="G15" s="41" t="s">
        <v>48</v>
      </c>
      <c r="H15" s="26"/>
      <c r="I15" s="117"/>
    </row>
    <row r="16" spans="1:9" ht="42" customHeight="1" x14ac:dyDescent="0.4">
      <c r="A16" s="40">
        <v>14</v>
      </c>
      <c r="B16" s="74" t="s">
        <v>48</v>
      </c>
      <c r="C16" s="121"/>
      <c r="D16" s="117"/>
      <c r="F16" s="40">
        <v>29</v>
      </c>
      <c r="G16" s="41" t="s">
        <v>49</v>
      </c>
      <c r="H16" s="26" t="s">
        <v>405</v>
      </c>
      <c r="I16" s="60"/>
    </row>
    <row r="17" spans="1:9" ht="42" customHeight="1" x14ac:dyDescent="0.4">
      <c r="A17" s="79">
        <v>15</v>
      </c>
      <c r="B17" s="74" t="s">
        <v>49</v>
      </c>
      <c r="C17" s="80" t="s">
        <v>117</v>
      </c>
      <c r="D17" s="64"/>
      <c r="F17" s="42">
        <v>30</v>
      </c>
      <c r="G17" s="39" t="s">
        <v>41</v>
      </c>
      <c r="H17" s="30"/>
      <c r="I17" s="59" t="s">
        <v>194</v>
      </c>
    </row>
    <row r="18" spans="1:9" ht="39.950000000000003" customHeight="1" x14ac:dyDescent="0.4">
      <c r="A18" s="165" t="s">
        <v>215</v>
      </c>
      <c r="B18" s="166"/>
      <c r="C18" s="166"/>
      <c r="D18" s="167"/>
      <c r="E18" s="49"/>
      <c r="F18" s="38">
        <v>31</v>
      </c>
      <c r="G18" s="39" t="s">
        <v>43</v>
      </c>
      <c r="H18" s="23"/>
      <c r="I18" s="59" t="s">
        <v>194</v>
      </c>
    </row>
    <row r="19" spans="1:9" ht="69" customHeight="1" x14ac:dyDescent="0.4">
      <c r="A19" s="159" t="s">
        <v>130</v>
      </c>
      <c r="B19" s="160"/>
      <c r="C19" s="168" t="s">
        <v>214</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4">
    <mergeCell ref="A1:I1"/>
    <mergeCell ref="A18:D18"/>
    <mergeCell ref="A19:B19"/>
    <mergeCell ref="C19:I19"/>
  </mergeCells>
  <phoneticPr fontId="3"/>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2DDC8-EDF2-4F5B-9376-029D1DCFB0C4}">
  <dimension ref="A1:I33"/>
  <sheetViews>
    <sheetView topLeftCell="A16" workbookViewId="0">
      <selection activeCell="C19" sqref="C19:I19"/>
    </sheetView>
  </sheetViews>
  <sheetFormatPr defaultRowHeight="13.5" x14ac:dyDescent="0.4"/>
  <cols>
    <col min="1" max="2" width="3.625" style="28" customWidth="1"/>
    <col min="3" max="3" width="23.625" style="27" customWidth="1"/>
    <col min="4" max="4" width="12.625" style="27" customWidth="1"/>
    <col min="5" max="5" width="0.875" style="27" customWidth="1"/>
    <col min="6" max="7" width="3.625" style="27" customWidth="1"/>
    <col min="8" max="8" width="23.625" style="27" customWidth="1"/>
    <col min="9" max="9" width="12.625" style="27" customWidth="1"/>
    <col min="10" max="16384" width="9" style="27"/>
  </cols>
  <sheetData>
    <row r="1" spans="1:9" ht="30" customHeight="1" x14ac:dyDescent="0.2">
      <c r="A1" s="162" t="s">
        <v>353</v>
      </c>
      <c r="B1" s="163"/>
      <c r="C1" s="163"/>
      <c r="D1" s="163"/>
      <c r="E1" s="163"/>
      <c r="F1" s="163"/>
      <c r="G1" s="163"/>
      <c r="H1" s="163"/>
      <c r="I1" s="164"/>
    </row>
    <row r="2" spans="1:9" ht="30" customHeight="1" x14ac:dyDescent="0.4">
      <c r="A2" s="51" t="s">
        <v>128</v>
      </c>
      <c r="B2" s="51" t="s">
        <v>129</v>
      </c>
      <c r="C2" s="161" t="s">
        <v>133</v>
      </c>
      <c r="D2" s="161"/>
      <c r="F2" s="51" t="s">
        <v>128</v>
      </c>
      <c r="G2" s="51" t="s">
        <v>129</v>
      </c>
      <c r="H2" s="161" t="s">
        <v>133</v>
      </c>
      <c r="I2" s="161"/>
    </row>
    <row r="3" spans="1:9" ht="42" customHeight="1" x14ac:dyDescent="0.4">
      <c r="A3" s="36">
        <v>1</v>
      </c>
      <c r="B3" s="37" t="str">
        <f>'R7原案'!K4</f>
        <v>火</v>
      </c>
      <c r="C3" s="52" t="str">
        <f>IF('R7原案'!L4="","",'R7原案'!L4)</f>
        <v xml:space="preserve">
求人票公開
午前中授業45分×4限
</v>
      </c>
      <c r="D3" s="53"/>
      <c r="F3" s="38">
        <v>16</v>
      </c>
      <c r="G3" s="39" t="str">
        <f>'R7原案'!K19</f>
        <v>水</v>
      </c>
      <c r="H3" s="23" t="str">
        <f>IF('R7原案'!L19="","",'R7原案'!L19)</f>
        <v>午前中授業45分×4限
生徒会選挙
成績一覧表提出</v>
      </c>
      <c r="I3" s="31"/>
    </row>
    <row r="4" spans="1:9" ht="42" customHeight="1" x14ac:dyDescent="0.4">
      <c r="A4" s="38">
        <v>2</v>
      </c>
      <c r="B4" s="37" t="str">
        <f>'R7原案'!K5</f>
        <v>水</v>
      </c>
      <c r="C4" s="52" t="str">
        <f>IF('R7原案'!L5="","",'R7原案'!L5)</f>
        <v>期末考査➀</v>
      </c>
      <c r="D4" s="55"/>
      <c r="F4" s="38">
        <v>17</v>
      </c>
      <c r="G4" s="39" t="str">
        <f>'R7原案'!K20</f>
        <v>木</v>
      </c>
      <c r="H4" s="23" t="str">
        <f>IF('R7原案'!L20="","",'R7原案'!L20)</f>
        <v>午前中授業45分×4限
成績会議　第５回職員会議</v>
      </c>
      <c r="I4" s="31"/>
    </row>
    <row r="5" spans="1:9" ht="42" customHeight="1" x14ac:dyDescent="0.4">
      <c r="A5" s="38">
        <v>3</v>
      </c>
      <c r="B5" s="37" t="str">
        <f>'R7原案'!K6</f>
        <v>木</v>
      </c>
      <c r="C5" s="52" t="str">
        <f>IF('R7原案'!L6="","",'R7原案'!L6)</f>
        <v>期末考査②</v>
      </c>
      <c r="D5" s="31"/>
      <c r="F5" s="38">
        <v>18</v>
      </c>
      <c r="G5" s="39" t="str">
        <f>'R7原案'!K21</f>
        <v>金</v>
      </c>
      <c r="H5" s="23" t="str">
        <f>IF('R7原案'!L21="","",'R7原案'!L21)</f>
        <v>１学期終業式</v>
      </c>
      <c r="I5" s="31"/>
    </row>
    <row r="6" spans="1:9" ht="42" customHeight="1" x14ac:dyDescent="0.4">
      <c r="A6" s="38">
        <v>4</v>
      </c>
      <c r="B6" s="37" t="str">
        <f>'R7原案'!K7</f>
        <v>金</v>
      </c>
      <c r="C6" s="52" t="str">
        <f>IF('R7原案'!L7="","",'R7原案'!L7)</f>
        <v>期末考査③</v>
      </c>
      <c r="D6" s="31"/>
      <c r="F6" s="40">
        <v>19</v>
      </c>
      <c r="G6" s="41" t="str">
        <f>'R7原案'!K22</f>
        <v>土</v>
      </c>
      <c r="H6" s="26" t="str">
        <f>IF('R7原案'!L22="","",'R7原案'!L22)</f>
        <v/>
      </c>
      <c r="I6" s="78"/>
    </row>
    <row r="7" spans="1:9" ht="42" customHeight="1" x14ac:dyDescent="0.4">
      <c r="A7" s="40">
        <v>5</v>
      </c>
      <c r="B7" s="74" t="str">
        <f>'R7原案'!K8</f>
        <v>土</v>
      </c>
      <c r="C7" s="112" t="str">
        <f>IF('R7原案'!L8="","",'R7原案'!L8)</f>
        <v/>
      </c>
      <c r="D7" s="93"/>
      <c r="F7" s="40">
        <v>20</v>
      </c>
      <c r="G7" s="41" t="str">
        <f>'R7原案'!K23</f>
        <v>日</v>
      </c>
      <c r="H7" s="179" t="str">
        <f>IF('R7原案'!L23="","",'R7原案'!L23)</f>
        <v>就職応募前企業見学（～8/8(金)）</v>
      </c>
      <c r="I7" s="180"/>
    </row>
    <row r="8" spans="1:9" ht="42" customHeight="1" x14ac:dyDescent="0.15">
      <c r="A8" s="40">
        <v>6</v>
      </c>
      <c r="B8" s="74" t="str">
        <f>'R7原案'!K9</f>
        <v>日</v>
      </c>
      <c r="C8" s="112" t="str">
        <f>IF('R7原案'!L9="","",'R7原案'!L9)</f>
        <v/>
      </c>
      <c r="D8" s="32"/>
      <c r="F8" s="40">
        <v>21</v>
      </c>
      <c r="G8" s="41" t="str">
        <f>'R7原案'!K24</f>
        <v>月</v>
      </c>
      <c r="H8" s="26" t="str">
        <f>IF('R7原案'!L24="","",'R7原案'!L24)</f>
        <v xml:space="preserve">海の日
</v>
      </c>
      <c r="I8" s="34"/>
    </row>
    <row r="9" spans="1:9" ht="42" customHeight="1" x14ac:dyDescent="0.15">
      <c r="A9" s="38">
        <v>7</v>
      </c>
      <c r="B9" s="37" t="str">
        <f>'R7原案'!K10</f>
        <v>月</v>
      </c>
      <c r="C9" s="52" t="str">
        <f>IF('R7原案'!L10="","",'R7原案'!L10)</f>
        <v>期末考査④</v>
      </c>
      <c r="D9" s="46"/>
      <c r="F9" s="38">
        <v>22</v>
      </c>
      <c r="G9" s="39" t="str">
        <f>'R7原案'!K25</f>
        <v>火</v>
      </c>
      <c r="H9" s="23" t="str">
        <f>IF('R7原案'!L25="","",'R7原案'!L25)</f>
        <v xml:space="preserve">夏季休業日（～8/31）
</v>
      </c>
      <c r="I9" s="48"/>
    </row>
    <row r="10" spans="1:9" ht="42" customHeight="1" x14ac:dyDescent="0.4">
      <c r="A10" s="38">
        <v>8</v>
      </c>
      <c r="B10" s="37" t="str">
        <f>'R7原案'!K11</f>
        <v>火</v>
      </c>
      <c r="C10" s="52" t="str">
        <f>IF('R7原案'!L11="","",'R7原案'!L11)</f>
        <v>期末考査⑤
クリーンアップ作戦</v>
      </c>
      <c r="D10" s="31"/>
      <c r="F10" s="38">
        <v>23</v>
      </c>
      <c r="G10" s="39" t="str">
        <f>'R7原案'!K26</f>
        <v>水</v>
      </c>
      <c r="H10" s="23" t="str">
        <f>IF('R7原案'!L26="","",'R7原案'!L26)</f>
        <v/>
      </c>
      <c r="I10" s="48"/>
    </row>
    <row r="11" spans="1:9" ht="42" customHeight="1" x14ac:dyDescent="0.4">
      <c r="A11" s="38">
        <v>9</v>
      </c>
      <c r="B11" s="37" t="str">
        <f>'R7原案'!K12</f>
        <v>水</v>
      </c>
      <c r="C11" s="52" t="str">
        <f>IF('R7原案'!L12="","",'R7原案'!L12)</f>
        <v>答案返却30分×5限</v>
      </c>
      <c r="D11" s="31"/>
      <c r="F11" s="38">
        <v>24</v>
      </c>
      <c r="G11" s="39" t="str">
        <f>'R7原案'!K27</f>
        <v>木</v>
      </c>
      <c r="H11" s="23" t="str">
        <f>IF('R7原案'!L27="","",'R7原案'!L27)</f>
        <v/>
      </c>
      <c r="I11" s="48"/>
    </row>
    <row r="12" spans="1:9" ht="42" customHeight="1" x14ac:dyDescent="0.4">
      <c r="A12" s="38">
        <v>10</v>
      </c>
      <c r="B12" s="37" t="str">
        <f>'R7原案'!K13</f>
        <v>木</v>
      </c>
      <c r="C12" s="52" t="str">
        <f>IF('R7原案'!L13="","",'R7原案'!L13)</f>
        <v xml:space="preserve">答案返却30分×5限
</v>
      </c>
      <c r="D12" s="31"/>
      <c r="F12" s="38">
        <v>25</v>
      </c>
      <c r="G12" s="39" t="str">
        <f>'R7原案'!K28</f>
        <v>金</v>
      </c>
      <c r="H12" s="23" t="str">
        <f>IF('R7原案'!L28="","",'R7原案'!L28)</f>
        <v/>
      </c>
      <c r="I12" s="31"/>
    </row>
    <row r="13" spans="1:9" ht="42" customHeight="1" x14ac:dyDescent="0.4">
      <c r="A13" s="38">
        <v>11</v>
      </c>
      <c r="B13" s="37" t="str">
        <f>'R7原案'!K14</f>
        <v>金</v>
      </c>
      <c r="C13" s="52" t="str">
        <f>IF('R7原案'!L14="","",'R7原案'!L14)</f>
        <v xml:space="preserve">午前中授業45分×4限
球技大会
個人票配布
</v>
      </c>
      <c r="D13" s="88"/>
      <c r="F13" s="40">
        <v>26</v>
      </c>
      <c r="G13" s="41" t="str">
        <f>'R7原案'!K29</f>
        <v>土</v>
      </c>
      <c r="H13" s="26" t="str">
        <f>IF('R7原案'!L29="","",'R7原案'!L29)</f>
        <v/>
      </c>
      <c r="I13" s="78"/>
    </row>
    <row r="14" spans="1:9" ht="42" customHeight="1" x14ac:dyDescent="0.4">
      <c r="A14" s="40">
        <v>12</v>
      </c>
      <c r="B14" s="74" t="str">
        <f>'R7原案'!K15</f>
        <v>土</v>
      </c>
      <c r="C14" s="126" t="str">
        <f>IF('R7原案'!L15="","",'R7原案'!L15)</f>
        <v xml:space="preserve">就職希望者説明会
数学検定
</v>
      </c>
      <c r="D14" s="78"/>
      <c r="F14" s="40">
        <v>27</v>
      </c>
      <c r="G14" s="41" t="str">
        <f>'R7原案'!K30</f>
        <v>日</v>
      </c>
      <c r="H14" s="26" t="str">
        <f>IF('R7原案'!L30="","",'R7原案'!L30)</f>
        <v/>
      </c>
      <c r="I14" s="34"/>
    </row>
    <row r="15" spans="1:9" ht="42" customHeight="1" x14ac:dyDescent="0.15">
      <c r="A15" s="40">
        <v>13</v>
      </c>
      <c r="B15" s="74" t="str">
        <f>'R7原案'!K16</f>
        <v>日</v>
      </c>
      <c r="C15" s="112" t="str">
        <f>IF('R7原案'!L16="","",'R7原案'!L16)</f>
        <v/>
      </c>
      <c r="D15" s="32"/>
      <c r="F15" s="38">
        <v>28</v>
      </c>
      <c r="G15" s="39" t="str">
        <f>'R7原案'!K31</f>
        <v>月</v>
      </c>
      <c r="H15" s="23" t="str">
        <f>IF('R7原案'!L31="","",'R7原案'!L31)</f>
        <v/>
      </c>
      <c r="I15" s="47"/>
    </row>
    <row r="16" spans="1:9" ht="42" customHeight="1" x14ac:dyDescent="0.15">
      <c r="A16" s="38">
        <v>14</v>
      </c>
      <c r="B16" s="37" t="str">
        <f>'R7原案'!K17</f>
        <v>月</v>
      </c>
      <c r="C16" s="52" t="str">
        <f>IF('R7原案'!L17="","",'R7原案'!L17)</f>
        <v>午前中授業45分×4限
成績伝票提出
教育相談（AM）</v>
      </c>
      <c r="D16" s="46"/>
      <c r="F16" s="38">
        <v>29</v>
      </c>
      <c r="G16" s="39" t="str">
        <f>'R7原案'!K32</f>
        <v>火</v>
      </c>
      <c r="H16" s="23" t="str">
        <f>IF('R7原案'!L32="","",'R7原案'!L32)</f>
        <v/>
      </c>
      <c r="I16" s="47"/>
    </row>
    <row r="17" spans="1:9" ht="42" customHeight="1" x14ac:dyDescent="0.4">
      <c r="A17" s="42">
        <v>15</v>
      </c>
      <c r="B17" s="37" t="str">
        <f>'R7原案'!K18</f>
        <v>火</v>
      </c>
      <c r="C17" s="52" t="str">
        <f>IF('R7原案'!L18="","",'R7原案'!L18)</f>
        <v>午前中授業45分×4限
防災訓練
第５回校務運営委員会</v>
      </c>
      <c r="D17" s="35"/>
      <c r="F17" s="42">
        <v>30</v>
      </c>
      <c r="G17" s="39" t="str">
        <f>'R7原案'!K33</f>
        <v>水</v>
      </c>
      <c r="H17" s="23" t="str">
        <f>IF('R7原案'!L33="","",'R7原案'!L33)</f>
        <v/>
      </c>
      <c r="I17" s="35"/>
    </row>
    <row r="18" spans="1:9" ht="39.950000000000003" customHeight="1" x14ac:dyDescent="0.4">
      <c r="A18" s="165" t="s">
        <v>215</v>
      </c>
      <c r="B18" s="166"/>
      <c r="C18" s="166"/>
      <c r="D18" s="167"/>
      <c r="E18" s="49"/>
      <c r="F18" s="38">
        <v>31</v>
      </c>
      <c r="G18" s="39" t="str">
        <f>'R7原案'!K34</f>
        <v>木</v>
      </c>
      <c r="H18" s="23" t="str">
        <f>IF('R7原案'!L34="","",'R7原案'!L34)</f>
        <v/>
      </c>
      <c r="I18" s="31"/>
    </row>
    <row r="19" spans="1:9" ht="69" customHeight="1" x14ac:dyDescent="0.4">
      <c r="A19" s="159" t="s">
        <v>130</v>
      </c>
      <c r="B19" s="160"/>
      <c r="C19" s="168" t="s">
        <v>386</v>
      </c>
      <c r="D19" s="169"/>
      <c r="E19" s="169"/>
      <c r="F19" s="169"/>
      <c r="G19" s="169"/>
      <c r="H19" s="169"/>
      <c r="I19" s="170"/>
    </row>
    <row r="20" spans="1:9" ht="23.1" customHeight="1" x14ac:dyDescent="0.4"/>
    <row r="21" spans="1:9" ht="23.1" customHeight="1" x14ac:dyDescent="0.4"/>
    <row r="22" spans="1:9" ht="23.1" customHeight="1" x14ac:dyDescent="0.4"/>
    <row r="23" spans="1:9" ht="23.1" customHeight="1" x14ac:dyDescent="0.4"/>
    <row r="24" spans="1:9" ht="23.1" customHeight="1" x14ac:dyDescent="0.4"/>
    <row r="25" spans="1:9" ht="23.1" customHeight="1" x14ac:dyDescent="0.4"/>
    <row r="26" spans="1:9" ht="23.1" customHeight="1" x14ac:dyDescent="0.4"/>
    <row r="27" spans="1:9" ht="23.1" customHeight="1" x14ac:dyDescent="0.4"/>
    <row r="28" spans="1:9" ht="23.1" customHeight="1" x14ac:dyDescent="0.4"/>
    <row r="29" spans="1:9" ht="23.1" customHeight="1" x14ac:dyDescent="0.4"/>
    <row r="30" spans="1:9" ht="23.1" customHeight="1" x14ac:dyDescent="0.4"/>
    <row r="31" spans="1:9" ht="23.1" customHeight="1" x14ac:dyDescent="0.4"/>
    <row r="32" spans="1:9" ht="23.1" customHeight="1" x14ac:dyDescent="0.4"/>
    <row r="33" ht="53.25" customHeight="1" x14ac:dyDescent="0.4"/>
  </sheetData>
  <mergeCells count="7">
    <mergeCell ref="A19:B19"/>
    <mergeCell ref="C19:I19"/>
    <mergeCell ref="A1:I1"/>
    <mergeCell ref="C2:D2"/>
    <mergeCell ref="H2:I2"/>
    <mergeCell ref="H7:I7"/>
    <mergeCell ref="A18:D18"/>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vt:i4>
      </vt:variant>
    </vt:vector>
  </HeadingPairs>
  <TitlesOfParts>
    <vt:vector size="28" baseType="lpstr">
      <vt:lpstr>R７広報用</vt:lpstr>
      <vt:lpstr>R7原案</vt:lpstr>
      <vt:lpstr>４月</vt:lpstr>
      <vt:lpstr>４月FAX</vt:lpstr>
      <vt:lpstr>5月</vt:lpstr>
      <vt:lpstr>5月 FAX</vt:lpstr>
      <vt:lpstr>6月</vt:lpstr>
      <vt:lpstr>6月 FAX</vt:lpstr>
      <vt:lpstr>7月 </vt:lpstr>
      <vt:lpstr>7月 FAX</vt:lpstr>
      <vt:lpstr>8月</vt:lpstr>
      <vt:lpstr>8月 FAX</vt:lpstr>
      <vt:lpstr>9月</vt:lpstr>
      <vt:lpstr>9月 FAX</vt:lpstr>
      <vt:lpstr>10月</vt:lpstr>
      <vt:lpstr>10月 FAX</vt:lpstr>
      <vt:lpstr>11月</vt:lpstr>
      <vt:lpstr>11月 FAX</vt:lpstr>
      <vt:lpstr>12月</vt:lpstr>
      <vt:lpstr>12月 FAX</vt:lpstr>
      <vt:lpstr>1月</vt:lpstr>
      <vt:lpstr>1月 FAX</vt:lpstr>
      <vt:lpstr>2月</vt:lpstr>
      <vt:lpstr>2月 FAX</vt:lpstr>
      <vt:lpstr>3月</vt:lpstr>
      <vt:lpstr>3月 FAX</vt:lpstr>
      <vt:lpstr>R6 年間行事予定表</vt:lpstr>
      <vt:lpstr>'8月'!Print_Area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武中　敏彦</dc:creator>
  <cp:lastModifiedBy>新角　友規</cp:lastModifiedBy>
  <cp:lastPrinted>2025-11-12T06:26:32Z</cp:lastPrinted>
  <dcterms:created xsi:type="dcterms:W3CDTF">2023-09-13T06:18:05Z</dcterms:created>
  <dcterms:modified xsi:type="dcterms:W3CDTF">2025-12-17T08:21:53Z</dcterms:modified>
</cp:coreProperties>
</file>