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S520D842\Public\100教頭用\2025年度\12 学校評価\評議員からの評価0313まで\評議員からのまとめ\"/>
    </mc:Choice>
  </mc:AlternateContent>
  <xr:revisionPtr revIDLastSave="0" documentId="13_ncr:1_{929FFEDB-19AD-49AF-ABE6-79FFD2907034}" xr6:coauthVersionLast="47" xr6:coauthVersionMax="47" xr10:uidLastSave="{00000000-0000-0000-0000-000000000000}"/>
  <bookViews>
    <workbookView xWindow="20370" yWindow="-120" windowWidth="29040" windowHeight="15720" xr2:uid="{00000000-000D-0000-FFFF-FFFF00000000}"/>
  </bookViews>
  <sheets>
    <sheet name="まとめR7" sheetId="26" r:id="rId1"/>
    <sheet name="まとめR6" sheetId="25" r:id="rId2"/>
    <sheet name="R6集約" sheetId="24" r:id="rId3"/>
    <sheet name="R5完成" sheetId="23" r:id="rId4"/>
    <sheet name="まとめR5" sheetId="22" r:id="rId5"/>
    <sheet name="R5集約 " sheetId="21" r:id="rId6"/>
  </sheets>
  <definedNames>
    <definedName name="_xlnm._FilterDatabase" localSheetId="2" hidden="1">'R6集約'!$BV$42:$CA$58</definedName>
    <definedName name="_xlnm.Print_Area" localSheetId="5">'R5集約 '!$A$1:$E$65</definedName>
    <definedName name="_xlnm.Print_Area" localSheetId="4">まとめR5!$A$1:$O$65</definedName>
    <definedName name="_xlnm.Print_Area" localSheetId="1">まとめR6!$A$1:$O$65</definedName>
    <definedName name="_xlnm.Print_Area" localSheetId="0">まとめR7!$A$1:$O$65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6" i="26" l="1"/>
  <c r="T86" i="26"/>
  <c r="S86" i="26"/>
  <c r="U85" i="26"/>
  <c r="T85" i="26"/>
  <c r="S85" i="26"/>
  <c r="U84" i="26"/>
  <c r="T84" i="26"/>
  <c r="S84" i="26"/>
  <c r="U83" i="26"/>
  <c r="T83" i="26"/>
  <c r="S83" i="26"/>
  <c r="U82" i="26"/>
  <c r="T82" i="26"/>
  <c r="S82" i="26"/>
  <c r="U81" i="26"/>
  <c r="T81" i="26"/>
  <c r="S81" i="26"/>
  <c r="U80" i="26"/>
  <c r="T80" i="26"/>
  <c r="S80" i="26"/>
  <c r="U79" i="26"/>
  <c r="T79" i="26"/>
  <c r="S79" i="26"/>
  <c r="U78" i="26"/>
  <c r="T78" i="26"/>
  <c r="S78" i="26"/>
  <c r="U77" i="26"/>
  <c r="T77" i="26"/>
  <c r="S77" i="26"/>
  <c r="U76" i="26"/>
  <c r="T76" i="26"/>
  <c r="S76" i="26"/>
  <c r="U75" i="26"/>
  <c r="T75" i="26"/>
  <c r="S75" i="26"/>
  <c r="U74" i="26"/>
  <c r="T74" i="26"/>
  <c r="S74" i="26"/>
  <c r="U73" i="26"/>
  <c r="T73" i="26"/>
  <c r="S73" i="26"/>
  <c r="U72" i="26"/>
  <c r="T72" i="26"/>
  <c r="S72" i="26"/>
  <c r="U71" i="26"/>
  <c r="T71" i="26"/>
  <c r="S71" i="26"/>
  <c r="U70" i="26"/>
  <c r="T70" i="26"/>
  <c r="S70" i="26"/>
  <c r="Z27" i="26"/>
  <c r="Z26" i="26"/>
  <c r="Z25" i="26"/>
  <c r="Z24" i="26"/>
  <c r="Z23" i="26"/>
  <c r="Z22" i="26"/>
  <c r="Z21" i="26"/>
  <c r="Z20" i="26"/>
  <c r="Z19" i="26"/>
  <c r="Z18" i="26"/>
  <c r="Z17" i="26"/>
  <c r="Z16" i="26"/>
  <c r="Z15" i="26"/>
  <c r="Z14" i="26"/>
  <c r="Z13" i="26"/>
  <c r="Z12" i="26"/>
  <c r="Z11" i="26"/>
  <c r="BU58" i="24"/>
  <c r="BU57" i="24"/>
  <c r="BU56" i="24"/>
  <c r="BU55" i="24"/>
  <c r="BU54" i="24"/>
  <c r="BU53" i="24"/>
  <c r="BU52" i="24"/>
  <c r="BU51" i="24"/>
  <c r="BU50" i="24"/>
  <c r="BU49" i="24"/>
  <c r="BU48" i="24"/>
  <c r="BU47" i="24"/>
  <c r="BU46" i="24"/>
  <c r="BU45" i="24"/>
  <c r="BU44" i="24"/>
  <c r="BU43" i="24"/>
  <c r="BU42" i="24"/>
  <c r="BU6" i="24"/>
  <c r="BU7" i="24"/>
  <c r="BU8" i="24"/>
  <c r="BU9" i="24"/>
  <c r="BU10" i="24"/>
  <c r="BU11" i="24"/>
  <c r="BU12" i="24"/>
  <c r="BU13" i="24"/>
  <c r="BU14" i="24"/>
  <c r="BU15" i="24"/>
  <c r="BU16" i="24"/>
  <c r="BU17" i="24"/>
  <c r="BU18" i="24"/>
  <c r="BU19" i="24"/>
  <c r="BU20" i="24"/>
  <c r="BU21" i="24"/>
  <c r="BU22" i="24"/>
  <c r="BU23" i="24"/>
  <c r="BU24" i="24"/>
  <c r="BU25" i="24"/>
  <c r="BU26" i="24"/>
  <c r="BU27" i="24"/>
  <c r="BU28" i="24"/>
  <c r="BU29" i="24"/>
  <c r="BU30" i="24"/>
  <c r="BU31" i="24"/>
  <c r="BU32" i="24"/>
  <c r="BU33" i="24"/>
  <c r="BU34" i="24"/>
  <c r="BU35" i="24"/>
  <c r="BU36" i="24"/>
  <c r="BU37" i="24"/>
  <c r="BU5" i="24"/>
  <c r="T70" i="25"/>
  <c r="U70" i="25"/>
  <c r="T71" i="25"/>
  <c r="U71" i="25"/>
  <c r="T72" i="25"/>
  <c r="U72" i="25"/>
  <c r="T73" i="25"/>
  <c r="U73" i="25"/>
  <c r="T74" i="25"/>
  <c r="U74" i="25"/>
  <c r="T75" i="25"/>
  <c r="U75" i="25"/>
  <c r="T76" i="25"/>
  <c r="U76" i="25"/>
  <c r="T77" i="25"/>
  <c r="U77" i="25"/>
  <c r="T78" i="25"/>
  <c r="U78" i="25"/>
  <c r="T79" i="25"/>
  <c r="U79" i="25"/>
  <c r="T80" i="25"/>
  <c r="U80" i="25"/>
  <c r="T81" i="25"/>
  <c r="U81" i="25"/>
  <c r="T82" i="25"/>
  <c r="U82" i="25"/>
  <c r="T83" i="25"/>
  <c r="U83" i="25"/>
  <c r="T84" i="25"/>
  <c r="U84" i="25"/>
  <c r="T85" i="25"/>
  <c r="U85" i="25"/>
  <c r="T86" i="25"/>
  <c r="U86" i="25"/>
  <c r="S86" i="25"/>
  <c r="S85" i="25"/>
  <c r="S84" i="25"/>
  <c r="S83" i="25"/>
  <c r="S82" i="25"/>
  <c r="S81" i="25"/>
  <c r="S80" i="25"/>
  <c r="S79" i="25"/>
  <c r="S78" i="25"/>
  <c r="S77" i="25"/>
  <c r="S76" i="25"/>
  <c r="S75" i="25"/>
  <c r="S74" i="25"/>
  <c r="S73" i="25"/>
  <c r="S72" i="25"/>
  <c r="S71" i="25"/>
  <c r="S70" i="25"/>
  <c r="BV6" i="24"/>
  <c r="BW6" i="24"/>
  <c r="BX6" i="24"/>
  <c r="BY6" i="24"/>
  <c r="BZ6" i="24"/>
  <c r="BV7" i="24"/>
  <c r="BW7" i="24"/>
  <c r="BX7" i="24"/>
  <c r="BY7" i="24"/>
  <c r="BZ7" i="24"/>
  <c r="BV8" i="24"/>
  <c r="BW8" i="24"/>
  <c r="BX8" i="24"/>
  <c r="BY8" i="24"/>
  <c r="BZ8" i="24"/>
  <c r="BV9" i="24"/>
  <c r="BW9" i="24"/>
  <c r="BX9" i="24"/>
  <c r="BY9" i="24"/>
  <c r="BZ9" i="24"/>
  <c r="BV10" i="24"/>
  <c r="BW10" i="24"/>
  <c r="BX10" i="24"/>
  <c r="BY10" i="24"/>
  <c r="BZ10" i="24"/>
  <c r="BV11" i="24"/>
  <c r="BW11" i="24"/>
  <c r="BX11" i="24"/>
  <c r="BY11" i="24"/>
  <c r="BZ11" i="24"/>
  <c r="BV12" i="24"/>
  <c r="BW12" i="24"/>
  <c r="BX12" i="24"/>
  <c r="BY12" i="24"/>
  <c r="BZ12" i="24"/>
  <c r="BV13" i="24"/>
  <c r="BW13" i="24"/>
  <c r="BX13" i="24"/>
  <c r="BY13" i="24"/>
  <c r="BZ13" i="24"/>
  <c r="BV14" i="24"/>
  <c r="BW14" i="24"/>
  <c r="BX14" i="24"/>
  <c r="BY14" i="24"/>
  <c r="BZ14" i="24"/>
  <c r="BV15" i="24"/>
  <c r="BW15" i="24"/>
  <c r="BX15" i="24"/>
  <c r="BY15" i="24"/>
  <c r="BZ15" i="24"/>
  <c r="BV16" i="24"/>
  <c r="BW16" i="24"/>
  <c r="BX16" i="24"/>
  <c r="BY16" i="24"/>
  <c r="BZ16" i="24"/>
  <c r="BV17" i="24"/>
  <c r="BW17" i="24"/>
  <c r="BX17" i="24"/>
  <c r="BY17" i="24"/>
  <c r="BZ17" i="24"/>
  <c r="BV18" i="24"/>
  <c r="BW18" i="24"/>
  <c r="BX18" i="24"/>
  <c r="BY18" i="24"/>
  <c r="BZ18" i="24"/>
  <c r="BV19" i="24"/>
  <c r="BW19" i="24"/>
  <c r="BX19" i="24"/>
  <c r="BY19" i="24"/>
  <c r="BZ19" i="24"/>
  <c r="BV20" i="24"/>
  <c r="BW20" i="24"/>
  <c r="BX20" i="24"/>
  <c r="BY20" i="24"/>
  <c r="BZ20" i="24"/>
  <c r="BV21" i="24"/>
  <c r="BW21" i="24"/>
  <c r="BX21" i="24"/>
  <c r="BY21" i="24"/>
  <c r="BZ21" i="24"/>
  <c r="BV22" i="24"/>
  <c r="BW22" i="24"/>
  <c r="BX22" i="24"/>
  <c r="BY22" i="24"/>
  <c r="BZ22" i="24"/>
  <c r="BV23" i="24"/>
  <c r="BW23" i="24"/>
  <c r="BX23" i="24"/>
  <c r="BY23" i="24"/>
  <c r="BZ23" i="24"/>
  <c r="BV24" i="24"/>
  <c r="BW24" i="24"/>
  <c r="BX24" i="24"/>
  <c r="BY24" i="24"/>
  <c r="BZ24" i="24"/>
  <c r="BV25" i="24"/>
  <c r="BW25" i="24"/>
  <c r="BX25" i="24"/>
  <c r="BY25" i="24"/>
  <c r="BZ25" i="24"/>
  <c r="BV26" i="24"/>
  <c r="BW26" i="24"/>
  <c r="BX26" i="24"/>
  <c r="BY26" i="24"/>
  <c r="BZ26" i="24"/>
  <c r="BV27" i="24"/>
  <c r="BW27" i="24"/>
  <c r="BX27" i="24"/>
  <c r="BY27" i="24"/>
  <c r="BZ27" i="24"/>
  <c r="BV28" i="24"/>
  <c r="BW28" i="24"/>
  <c r="BX28" i="24"/>
  <c r="BY28" i="24"/>
  <c r="BZ28" i="24"/>
  <c r="BV29" i="24"/>
  <c r="BW29" i="24"/>
  <c r="BX29" i="24"/>
  <c r="BY29" i="24"/>
  <c r="BZ29" i="24"/>
  <c r="BV30" i="24"/>
  <c r="BW30" i="24"/>
  <c r="BX30" i="24"/>
  <c r="BY30" i="24"/>
  <c r="BZ30" i="24"/>
  <c r="BV31" i="24"/>
  <c r="BW31" i="24"/>
  <c r="BX31" i="24"/>
  <c r="BY31" i="24"/>
  <c r="BZ31" i="24"/>
  <c r="BV32" i="24"/>
  <c r="BW32" i="24"/>
  <c r="BX32" i="24"/>
  <c r="BY32" i="24"/>
  <c r="BZ32" i="24"/>
  <c r="BV33" i="24"/>
  <c r="BW33" i="24"/>
  <c r="BX33" i="24"/>
  <c r="BY33" i="24"/>
  <c r="BZ33" i="24"/>
  <c r="BV34" i="24"/>
  <c r="BW34" i="24"/>
  <c r="BX34" i="24"/>
  <c r="BY34" i="24"/>
  <c r="BZ34" i="24"/>
  <c r="BV35" i="24"/>
  <c r="BW35" i="24"/>
  <c r="BX35" i="24"/>
  <c r="BY35" i="24"/>
  <c r="BZ35" i="24"/>
  <c r="BV36" i="24"/>
  <c r="BW36" i="24"/>
  <c r="BX36" i="24"/>
  <c r="BY36" i="24"/>
  <c r="BZ36" i="24"/>
  <c r="BV37" i="24"/>
  <c r="BW37" i="24"/>
  <c r="BX37" i="24"/>
  <c r="BY37" i="24"/>
  <c r="BZ37" i="24"/>
  <c r="BV5" i="24"/>
  <c r="BZ5" i="24"/>
  <c r="BY5" i="24"/>
  <c r="BX5" i="24"/>
  <c r="BW5" i="24"/>
  <c r="Z27" i="25" l="1"/>
  <c r="Z26" i="25"/>
  <c r="Z25" i="25"/>
  <c r="Z24" i="25"/>
  <c r="Z23" i="25"/>
  <c r="Z22" i="25"/>
  <c r="Z21" i="25"/>
  <c r="Z20" i="25"/>
  <c r="Z19" i="25"/>
  <c r="Z18" i="25"/>
  <c r="Z17" i="25"/>
  <c r="Z16" i="25"/>
  <c r="Z15" i="25"/>
  <c r="Z14" i="25"/>
  <c r="Z13" i="25"/>
  <c r="Z12" i="25"/>
  <c r="Z11" i="25"/>
  <c r="BV43" i="24"/>
  <c r="BW43" i="24"/>
  <c r="BX43" i="24"/>
  <c r="BY43" i="24"/>
  <c r="BZ43" i="24"/>
  <c r="BV44" i="24"/>
  <c r="BW44" i="24"/>
  <c r="BX44" i="24"/>
  <c r="BY44" i="24"/>
  <c r="BZ44" i="24"/>
  <c r="BV45" i="24"/>
  <c r="BW45" i="24"/>
  <c r="BX45" i="24"/>
  <c r="BY45" i="24"/>
  <c r="BZ45" i="24"/>
  <c r="BV46" i="24"/>
  <c r="BW46" i="24"/>
  <c r="BX46" i="24"/>
  <c r="BY46" i="24"/>
  <c r="BZ46" i="24"/>
  <c r="BV47" i="24"/>
  <c r="BW47" i="24"/>
  <c r="BX47" i="24"/>
  <c r="BY47" i="24"/>
  <c r="BZ47" i="24"/>
  <c r="BV48" i="24"/>
  <c r="BW48" i="24"/>
  <c r="BX48" i="24"/>
  <c r="BY48" i="24"/>
  <c r="BZ48" i="24"/>
  <c r="BV49" i="24"/>
  <c r="BW49" i="24"/>
  <c r="BX49" i="24"/>
  <c r="BY49" i="24"/>
  <c r="BZ49" i="24"/>
  <c r="BV50" i="24"/>
  <c r="BW50" i="24"/>
  <c r="BX50" i="24"/>
  <c r="BY50" i="24"/>
  <c r="BZ50" i="24"/>
  <c r="BV51" i="24"/>
  <c r="BW51" i="24"/>
  <c r="BX51" i="24"/>
  <c r="BY51" i="24"/>
  <c r="BZ51" i="24"/>
  <c r="BV52" i="24"/>
  <c r="BW52" i="24"/>
  <c r="BX52" i="24"/>
  <c r="BY52" i="24"/>
  <c r="BZ52" i="24"/>
  <c r="BV53" i="24"/>
  <c r="BW53" i="24"/>
  <c r="BX53" i="24"/>
  <c r="BY53" i="24"/>
  <c r="BZ53" i="24"/>
  <c r="BV54" i="24"/>
  <c r="BW54" i="24"/>
  <c r="BX54" i="24"/>
  <c r="BY54" i="24"/>
  <c r="BZ54" i="24"/>
  <c r="BV55" i="24"/>
  <c r="BW55" i="24"/>
  <c r="BX55" i="24"/>
  <c r="BY55" i="24"/>
  <c r="BZ55" i="24"/>
  <c r="BV56" i="24"/>
  <c r="BW56" i="24"/>
  <c r="BX56" i="24"/>
  <c r="BY56" i="24"/>
  <c r="BZ56" i="24"/>
  <c r="BV57" i="24"/>
  <c r="BW57" i="24"/>
  <c r="BX57" i="24"/>
  <c r="BY57" i="24"/>
  <c r="BZ57" i="24"/>
  <c r="BV58" i="24"/>
  <c r="BW58" i="24"/>
  <c r="BX58" i="24"/>
  <c r="BY58" i="24"/>
  <c r="BZ58" i="24"/>
  <c r="BZ42" i="24"/>
  <c r="BY42" i="24"/>
  <c r="BX42" i="24"/>
  <c r="BW42" i="24"/>
  <c r="BV42" i="24"/>
  <c r="CH6" i="24"/>
  <c r="CI6" i="24"/>
  <c r="CJ6" i="24"/>
  <c r="BY93" i="24"/>
  <c r="CL6" i="24"/>
  <c r="CH7" i="24"/>
  <c r="CI7" i="24"/>
  <c r="CJ7" i="24"/>
  <c r="CK7" i="24"/>
  <c r="CL7" i="24"/>
  <c r="CH8" i="24"/>
  <c r="CI8" i="24"/>
  <c r="CJ8" i="24"/>
  <c r="CK8" i="24"/>
  <c r="CL8" i="24"/>
  <c r="CL9" i="24"/>
  <c r="CH10" i="24"/>
  <c r="CI10" i="24"/>
  <c r="CJ10" i="24"/>
  <c r="CK10" i="24"/>
  <c r="CL10" i="24"/>
  <c r="CH11" i="24"/>
  <c r="CI11" i="24"/>
  <c r="CJ11" i="24"/>
  <c r="CK11" i="24"/>
  <c r="CL11" i="24"/>
  <c r="BW99" i="24"/>
  <c r="BV100" i="24"/>
  <c r="CI13" i="24"/>
  <c r="CJ13" i="24"/>
  <c r="CK13" i="24"/>
  <c r="CL13" i="24"/>
  <c r="CH14" i="24"/>
  <c r="CI14" i="24"/>
  <c r="CJ14" i="24"/>
  <c r="CK14" i="24"/>
  <c r="CL14" i="24"/>
  <c r="BY102" i="24"/>
  <c r="CH16" i="24"/>
  <c r="CI16" i="24"/>
  <c r="CJ16" i="24"/>
  <c r="CK16" i="24"/>
  <c r="CL16" i="24"/>
  <c r="CH17" i="24"/>
  <c r="CI17" i="24"/>
  <c r="CJ17" i="24"/>
  <c r="CK17" i="24"/>
  <c r="CL17" i="24"/>
  <c r="CH18" i="24"/>
  <c r="CI18" i="24"/>
  <c r="CJ18" i="24"/>
  <c r="CK18" i="24"/>
  <c r="CL18" i="24"/>
  <c r="CJ19" i="24"/>
  <c r="CH20" i="24"/>
  <c r="BW107" i="24"/>
  <c r="CJ20" i="24"/>
  <c r="CK20" i="24"/>
  <c r="CL20" i="24"/>
  <c r="BV108" i="24"/>
  <c r="CI21" i="24"/>
  <c r="CJ21" i="24"/>
  <c r="CK21" i="24"/>
  <c r="CL21" i="24"/>
  <c r="CH22" i="24"/>
  <c r="CI22" i="24"/>
  <c r="CJ22" i="24"/>
  <c r="BY109" i="24"/>
  <c r="CL22" i="24"/>
  <c r="BX110" i="24"/>
  <c r="CH24" i="24"/>
  <c r="CI24" i="24"/>
  <c r="BX111" i="24"/>
  <c r="CK24" i="24"/>
  <c r="CL24" i="24"/>
  <c r="BV112" i="24"/>
  <c r="CI25" i="24"/>
  <c r="CJ25" i="24"/>
  <c r="CK25" i="24"/>
  <c r="CL25" i="24"/>
  <c r="CH26" i="24"/>
  <c r="CI26" i="24"/>
  <c r="CJ26" i="24"/>
  <c r="BY113" i="24"/>
  <c r="CL26" i="24"/>
  <c r="CH27" i="24"/>
  <c r="CI27" i="24"/>
  <c r="CJ27" i="24"/>
  <c r="CK27" i="24"/>
  <c r="CL27" i="24"/>
  <c r="BW115" i="24"/>
  <c r="CH29" i="24"/>
  <c r="BW116" i="24"/>
  <c r="CJ29" i="24"/>
  <c r="CK29" i="24"/>
  <c r="CL29" i="24"/>
  <c r="CH30" i="24"/>
  <c r="CI30" i="24"/>
  <c r="CJ30" i="24"/>
  <c r="CK30" i="24"/>
  <c r="CL30" i="24"/>
  <c r="CH31" i="24"/>
  <c r="CI31" i="24"/>
  <c r="CJ31" i="24"/>
  <c r="CK31" i="24"/>
  <c r="CL31" i="24"/>
  <c r="BW119" i="24"/>
  <c r="BX119" i="24"/>
  <c r="BV120" i="24"/>
  <c r="CI33" i="24"/>
  <c r="CJ33" i="24"/>
  <c r="CK33" i="24"/>
  <c r="CL33" i="24"/>
  <c r="CI34" i="24"/>
  <c r="CJ34" i="24"/>
  <c r="CK34" i="24"/>
  <c r="CL34" i="24"/>
  <c r="CH35" i="24"/>
  <c r="CI35" i="24"/>
  <c r="CJ35" i="24"/>
  <c r="CK35" i="24"/>
  <c r="CL35" i="24"/>
  <c r="CH36" i="24"/>
  <c r="CI36" i="24"/>
  <c r="BX123" i="24"/>
  <c r="CK36" i="24"/>
  <c r="CL36" i="24"/>
  <c r="CH37" i="24"/>
  <c r="CI37" i="24"/>
  <c r="CJ37" i="24"/>
  <c r="BY124" i="24"/>
  <c r="CL37" i="24"/>
  <c r="BY92" i="24"/>
  <c r="BW92" i="24"/>
  <c r="BY123" i="24"/>
  <c r="BX118" i="24"/>
  <c r="BY104" i="24"/>
  <c r="BX101" i="24"/>
  <c r="BY100" i="24"/>
  <c r="BW98" i="24"/>
  <c r="BX97" i="24"/>
  <c r="BX124" i="24"/>
  <c r="BY122" i="24"/>
  <c r="BW122" i="24"/>
  <c r="BW121" i="24"/>
  <c r="BW120" i="24"/>
  <c r="BW118" i="24"/>
  <c r="BY117" i="24"/>
  <c r="BY116" i="24"/>
  <c r="BX116" i="24"/>
  <c r="BY115" i="24"/>
  <c r="BX115" i="24"/>
  <c r="BY114" i="24"/>
  <c r="BW114" i="24"/>
  <c r="BV114" i="24"/>
  <c r="BX113" i="24"/>
  <c r="BW113" i="24"/>
  <c r="BY112" i="24"/>
  <c r="BX112" i="24"/>
  <c r="BY111" i="24"/>
  <c r="BV111" i="24"/>
  <c r="BX109" i="24"/>
  <c r="BW109" i="24"/>
  <c r="BV109" i="24"/>
  <c r="BY108" i="24"/>
  <c r="BX108" i="24"/>
  <c r="BW108" i="24"/>
  <c r="BY107" i="24"/>
  <c r="BX107" i="24"/>
  <c r="BV107" i="24"/>
  <c r="BY106" i="24"/>
  <c r="BW106" i="24"/>
  <c r="BX105" i="24"/>
  <c r="BW105" i="24"/>
  <c r="BX104" i="24"/>
  <c r="BW104" i="24"/>
  <c r="BV104" i="24"/>
  <c r="BY103" i="24"/>
  <c r="BX103" i="24"/>
  <c r="BV103" i="24"/>
  <c r="BX102" i="24"/>
  <c r="BW102" i="24"/>
  <c r="BV102" i="24"/>
  <c r="BW101" i="24"/>
  <c r="BX100" i="24"/>
  <c r="BW100" i="24"/>
  <c r="BY99" i="24"/>
  <c r="BX99" i="24"/>
  <c r="BX98" i="24"/>
  <c r="BV98" i="24"/>
  <c r="BW97" i="24"/>
  <c r="BX96" i="24"/>
  <c r="BW96" i="24"/>
  <c r="BY95" i="24"/>
  <c r="BX95" i="24"/>
  <c r="BW95" i="24"/>
  <c r="BV95" i="24"/>
  <c r="BY94" i="24"/>
  <c r="BW94" i="24"/>
  <c r="BX93" i="24"/>
  <c r="BW93" i="24"/>
  <c r="CJ55" i="24" l="1"/>
  <c r="CA46" i="24"/>
  <c r="CJ47" i="24"/>
  <c r="CL48" i="24"/>
  <c r="CJ57" i="24"/>
  <c r="CL51" i="24"/>
  <c r="CH49" i="24"/>
  <c r="CL56" i="24"/>
  <c r="CL54" i="24"/>
  <c r="CJ53" i="24"/>
  <c r="CH53" i="24"/>
  <c r="CL52" i="24"/>
  <c r="CH52" i="24"/>
  <c r="CJ51" i="24"/>
  <c r="CH51" i="24"/>
  <c r="CL50" i="24"/>
  <c r="CL49" i="24"/>
  <c r="CJ49" i="24"/>
  <c r="CJ48" i="24"/>
  <c r="CA45" i="24"/>
  <c r="CJ43" i="24"/>
  <c r="CJ42" i="24"/>
  <c r="CL58" i="24"/>
  <c r="CH58" i="24"/>
  <c r="CL57" i="24"/>
  <c r="CH57" i="24"/>
  <c r="CH56" i="24"/>
  <c r="CH55" i="24"/>
  <c r="CL55" i="24"/>
  <c r="CA54" i="24"/>
  <c r="CL53" i="24"/>
  <c r="CH50" i="24"/>
  <c r="CH48" i="24"/>
  <c r="CL47" i="24"/>
  <c r="CH47" i="24"/>
  <c r="CL46" i="24"/>
  <c r="CJ46" i="24"/>
  <c r="CL45" i="24"/>
  <c r="CJ45" i="24"/>
  <c r="CH45" i="24"/>
  <c r="CL44" i="24"/>
  <c r="CH44" i="24"/>
  <c r="CJ44" i="24"/>
  <c r="CL43" i="24"/>
  <c r="CH43" i="24"/>
  <c r="CH42" i="24"/>
  <c r="CL42" i="24"/>
  <c r="CJ50" i="24"/>
  <c r="CA52" i="24"/>
  <c r="CH54" i="24"/>
  <c r="CH46" i="24"/>
  <c r="CA58" i="24"/>
  <c r="CA50" i="24"/>
  <c r="CJ58" i="24"/>
  <c r="CJ54" i="24"/>
  <c r="CA44" i="24"/>
  <c r="CJ56" i="24"/>
  <c r="CJ52" i="24"/>
  <c r="BX94" i="24"/>
  <c r="BV116" i="24"/>
  <c r="CK28" i="24"/>
  <c r="CL19" i="24"/>
  <c r="CH19" i="24"/>
  <c r="CL15" i="24"/>
  <c r="CK12" i="24"/>
  <c r="CJ9" i="24"/>
  <c r="CK37" i="24"/>
  <c r="CJ24" i="24"/>
  <c r="CK22" i="24"/>
  <c r="CH21" i="24"/>
  <c r="CI20" i="24"/>
  <c r="CK6" i="24"/>
  <c r="BW111" i="24"/>
  <c r="BX114" i="24"/>
  <c r="BY121" i="24"/>
  <c r="BY97" i="24"/>
  <c r="BW123" i="24"/>
  <c r="CL5" i="24"/>
  <c r="CA34" i="24"/>
  <c r="CC34" i="24" s="1"/>
  <c r="CK19" i="24"/>
  <c r="CI9" i="24"/>
  <c r="CI29" i="24"/>
  <c r="CK26" i="24"/>
  <c r="CH25" i="24"/>
  <c r="CJ36" i="24"/>
  <c r="CH34" i="24"/>
  <c r="CH13" i="24"/>
  <c r="CJ5" i="24"/>
  <c r="CL32" i="24"/>
  <c r="CH32" i="24"/>
  <c r="CL28" i="24"/>
  <c r="CH28" i="24"/>
  <c r="CI19" i="24"/>
  <c r="CI15" i="24"/>
  <c r="CL12" i="24"/>
  <c r="CH12" i="24"/>
  <c r="CK9" i="24"/>
  <c r="CH33" i="24"/>
  <c r="CK32" i="24"/>
  <c r="CA120" i="24"/>
  <c r="CJ32" i="24"/>
  <c r="CI32" i="24"/>
  <c r="CI28" i="24"/>
  <c r="CJ28" i="24"/>
  <c r="CJ23" i="24"/>
  <c r="CH23" i="24"/>
  <c r="CL23" i="24"/>
  <c r="CK23" i="24"/>
  <c r="CI23" i="24"/>
  <c r="BW110" i="24"/>
  <c r="CH15" i="24"/>
  <c r="CA103" i="24"/>
  <c r="CK15" i="24"/>
  <c r="CJ15" i="24"/>
  <c r="CI12" i="24"/>
  <c r="CJ12" i="24"/>
  <c r="BY96" i="24"/>
  <c r="CH9" i="24"/>
  <c r="CH5" i="24"/>
  <c r="CI5" i="24"/>
  <c r="CK5" i="24"/>
  <c r="CA56" i="24"/>
  <c r="CA42" i="24"/>
  <c r="BW103" i="24"/>
  <c r="BW112" i="24"/>
  <c r="CA5" i="24"/>
  <c r="BX92" i="24"/>
  <c r="CA9" i="24"/>
  <c r="BV118" i="24"/>
  <c r="CA31" i="24"/>
  <c r="BY120" i="24"/>
  <c r="BY101" i="24"/>
  <c r="CA16" i="24"/>
  <c r="BY105" i="24"/>
  <c r="BV93" i="24"/>
  <c r="CA6" i="24"/>
  <c r="BV97" i="24"/>
  <c r="CA10" i="24"/>
  <c r="BX117" i="24"/>
  <c r="BY98" i="24"/>
  <c r="CA21" i="24"/>
  <c r="BY110" i="24"/>
  <c r="CA25" i="24"/>
  <c r="BV115" i="24"/>
  <c r="CA116" i="24"/>
  <c r="CA28" i="24"/>
  <c r="BY119" i="24"/>
  <c r="BX122" i="24"/>
  <c r="BV101" i="24"/>
  <c r="CA14" i="24"/>
  <c r="CA111" i="24"/>
  <c r="BV110" i="24"/>
  <c r="CA23" i="24"/>
  <c r="CA47" i="24"/>
  <c r="CA7" i="24"/>
  <c r="CA11" i="24"/>
  <c r="BX106" i="24"/>
  <c r="BV113" i="24"/>
  <c r="CA27" i="24"/>
  <c r="CA51" i="24"/>
  <c r="BV94" i="24"/>
  <c r="CA12" i="24"/>
  <c r="BV105" i="24"/>
  <c r="CA18" i="24"/>
  <c r="CA33" i="24"/>
  <c r="CA93" i="24"/>
  <c r="BV92" i="24"/>
  <c r="CA8" i="24"/>
  <c r="CA97" i="24"/>
  <c r="BV96" i="24"/>
  <c r="CA13" i="24"/>
  <c r="CA17" i="24"/>
  <c r="CA22" i="24"/>
  <c r="CA26" i="24"/>
  <c r="BW117" i="24"/>
  <c r="CA30" i="24"/>
  <c r="CA57" i="24"/>
  <c r="CA107" i="24"/>
  <c r="BV106" i="24"/>
  <c r="BV119" i="24"/>
  <c r="CA32" i="24"/>
  <c r="BX121" i="24"/>
  <c r="BW124" i="24"/>
  <c r="CA37" i="24"/>
  <c r="CA48" i="24"/>
  <c r="CA49" i="24"/>
  <c r="CA55" i="24"/>
  <c r="BV99" i="24"/>
  <c r="CA99" i="24" s="1"/>
  <c r="CA100" i="24"/>
  <c r="CA15" i="24"/>
  <c r="CA19" i="24"/>
  <c r="CA20" i="24"/>
  <c r="CA24" i="24"/>
  <c r="CA29" i="24"/>
  <c r="BV117" i="24"/>
  <c r="BX120" i="24"/>
  <c r="CA35" i="24"/>
  <c r="CA36" i="24"/>
  <c r="CA43" i="24"/>
  <c r="CA53" i="24"/>
  <c r="BY118" i="24"/>
  <c r="BV121" i="24"/>
  <c r="BV122" i="24"/>
  <c r="BV123" i="24"/>
  <c r="BV124" i="24"/>
  <c r="Z27" i="23"/>
  <c r="Z26" i="23"/>
  <c r="Z25" i="23"/>
  <c r="Z24" i="23"/>
  <c r="Z23" i="23"/>
  <c r="Z22" i="23"/>
  <c r="Z21" i="23"/>
  <c r="Z20" i="23"/>
  <c r="Z19" i="23"/>
  <c r="Z18" i="23"/>
  <c r="Z17" i="23"/>
  <c r="Z16" i="23"/>
  <c r="Z15" i="23"/>
  <c r="Z14" i="23"/>
  <c r="Z13" i="23"/>
  <c r="Z12" i="23"/>
  <c r="Z11" i="23"/>
  <c r="CA96" i="24" l="1"/>
  <c r="CB96" i="24" s="1"/>
  <c r="CB34" i="24"/>
  <c r="CG34" i="24" s="1"/>
  <c r="CF34" i="24" s="1"/>
  <c r="CA102" i="24"/>
  <c r="CB102" i="24" s="1"/>
  <c r="CA92" i="24"/>
  <c r="CB92" i="24" s="1"/>
  <c r="CB99" i="24"/>
  <c r="CB32" i="24"/>
  <c r="CG32" i="24" s="1"/>
  <c r="CF32" i="24" s="1"/>
  <c r="CE32" i="24" s="1"/>
  <c r="CC32" i="24"/>
  <c r="CA110" i="24"/>
  <c r="CB110" i="24" s="1"/>
  <c r="CA115" i="24"/>
  <c r="CB115" i="24" s="1"/>
  <c r="CC21" i="24"/>
  <c r="CB21" i="24"/>
  <c r="CG21" i="24" s="1"/>
  <c r="CF21" i="24" s="1"/>
  <c r="CE21" i="24" s="1"/>
  <c r="CC31" i="24"/>
  <c r="CB31" i="24"/>
  <c r="CG31" i="24" s="1"/>
  <c r="CF31" i="24" s="1"/>
  <c r="CE31" i="24" s="1"/>
  <c r="CC20" i="24"/>
  <c r="CB20" i="24"/>
  <c r="CG20" i="24" s="1"/>
  <c r="CF20" i="24" s="1"/>
  <c r="CE20" i="24" s="1"/>
  <c r="CC26" i="24"/>
  <c r="CB26" i="24"/>
  <c r="CG26" i="24" s="1"/>
  <c r="CF26" i="24" s="1"/>
  <c r="CB11" i="24"/>
  <c r="CG11" i="24" s="1"/>
  <c r="CF11" i="24" s="1"/>
  <c r="CE11" i="24" s="1"/>
  <c r="CC11" i="24"/>
  <c r="CB14" i="24"/>
  <c r="CG14" i="24" s="1"/>
  <c r="CF14" i="24" s="1"/>
  <c r="CE14" i="24" s="1"/>
  <c r="CC14" i="24"/>
  <c r="CC6" i="24"/>
  <c r="CB6" i="24"/>
  <c r="CG6" i="24" s="1"/>
  <c r="CF6" i="24" s="1"/>
  <c r="CE6" i="24" s="1"/>
  <c r="CB9" i="24"/>
  <c r="CG9" i="24" s="1"/>
  <c r="CF9" i="24" s="1"/>
  <c r="CE9" i="24" s="1"/>
  <c r="CC9" i="24"/>
  <c r="CC36" i="24"/>
  <c r="CB36" i="24"/>
  <c r="CG36" i="24" s="1"/>
  <c r="CF36" i="24" s="1"/>
  <c r="CE36" i="24" s="1"/>
  <c r="CC19" i="24"/>
  <c r="CB19" i="24"/>
  <c r="CG19" i="24" s="1"/>
  <c r="CF19" i="24" s="1"/>
  <c r="CA119" i="24"/>
  <c r="CB119" i="24" s="1"/>
  <c r="CC8" i="24"/>
  <c r="CB8" i="24"/>
  <c r="CG8" i="24" s="1"/>
  <c r="CF8" i="24" s="1"/>
  <c r="CE8" i="24" s="1"/>
  <c r="CC12" i="24"/>
  <c r="CB12" i="24"/>
  <c r="CG12" i="24" s="1"/>
  <c r="CF12" i="24" s="1"/>
  <c r="CE12" i="24" s="1"/>
  <c r="CB35" i="24"/>
  <c r="CG35" i="24" s="1"/>
  <c r="CF35" i="24" s="1"/>
  <c r="CE35" i="24" s="1"/>
  <c r="CC35" i="24"/>
  <c r="CC37" i="24"/>
  <c r="CB37" i="24"/>
  <c r="CG37" i="24" s="1"/>
  <c r="CF37" i="24" s="1"/>
  <c r="CA106" i="24"/>
  <c r="CB106" i="24" s="1"/>
  <c r="CC22" i="24"/>
  <c r="CB22" i="24"/>
  <c r="CG22" i="24" s="1"/>
  <c r="CF22" i="24" s="1"/>
  <c r="CE22" i="24" s="1"/>
  <c r="CC13" i="24"/>
  <c r="CB13" i="24"/>
  <c r="CG13" i="24" s="1"/>
  <c r="CF13" i="24" s="1"/>
  <c r="CE13" i="24" s="1"/>
  <c r="CB18" i="24"/>
  <c r="CG18" i="24" s="1"/>
  <c r="CF18" i="24" s="1"/>
  <c r="CE18" i="24" s="1"/>
  <c r="CC18" i="24"/>
  <c r="CC25" i="24"/>
  <c r="CB25" i="24"/>
  <c r="CG25" i="24" s="1"/>
  <c r="CF25" i="24" s="1"/>
  <c r="CE25" i="24" s="1"/>
  <c r="CC10" i="24"/>
  <c r="CD10" i="24" s="1"/>
  <c r="CB10" i="24"/>
  <c r="CG10" i="24" s="1"/>
  <c r="CF10" i="24" s="1"/>
  <c r="CE10" i="24" s="1"/>
  <c r="CC29" i="24"/>
  <c r="CB29" i="24"/>
  <c r="CG29" i="24" s="1"/>
  <c r="CF29" i="24" s="1"/>
  <c r="CE29" i="24" s="1"/>
  <c r="CC17" i="24"/>
  <c r="CD17" i="24" s="1"/>
  <c r="CB17" i="24"/>
  <c r="CG17" i="24" s="1"/>
  <c r="CF17" i="24" s="1"/>
  <c r="CE17" i="24" s="1"/>
  <c r="CB7" i="24"/>
  <c r="CG7" i="24" s="1"/>
  <c r="CF7" i="24" s="1"/>
  <c r="CE7" i="24" s="1"/>
  <c r="CC7" i="24"/>
  <c r="CD7" i="24" s="1"/>
  <c r="CB23" i="24"/>
  <c r="CG23" i="24" s="1"/>
  <c r="CF23" i="24" s="1"/>
  <c r="CE23" i="24" s="1"/>
  <c r="CC23" i="24"/>
  <c r="CC16" i="24"/>
  <c r="CB16" i="24"/>
  <c r="CG16" i="24" s="1"/>
  <c r="CF16" i="24" s="1"/>
  <c r="CE16" i="24" s="1"/>
  <c r="CB24" i="24"/>
  <c r="CG24" i="24" s="1"/>
  <c r="CF24" i="24" s="1"/>
  <c r="CE24" i="24" s="1"/>
  <c r="CC24" i="24"/>
  <c r="CB15" i="24"/>
  <c r="CG15" i="24" s="1"/>
  <c r="CF15" i="24" s="1"/>
  <c r="CE15" i="24" s="1"/>
  <c r="CC15" i="24"/>
  <c r="CD15" i="24" s="1"/>
  <c r="CC30" i="24"/>
  <c r="CB30" i="24"/>
  <c r="CG30" i="24" s="1"/>
  <c r="CF30" i="24" s="1"/>
  <c r="CE30" i="24" s="1"/>
  <c r="CC33" i="24"/>
  <c r="CB33" i="24"/>
  <c r="CG33" i="24" s="1"/>
  <c r="CF33" i="24" s="1"/>
  <c r="CC27" i="24"/>
  <c r="CD27" i="24" s="1"/>
  <c r="CB27" i="24"/>
  <c r="CG27" i="24" s="1"/>
  <c r="CF27" i="24" s="1"/>
  <c r="CE27" i="24" s="1"/>
  <c r="CB28" i="24"/>
  <c r="CG28" i="24" s="1"/>
  <c r="CF28" i="24" s="1"/>
  <c r="CE28" i="24" s="1"/>
  <c r="CC28" i="24"/>
  <c r="CD28" i="24" s="1"/>
  <c r="CC5" i="24"/>
  <c r="CD5" i="24" s="1"/>
  <c r="CB5" i="24"/>
  <c r="CG5" i="24" s="1"/>
  <c r="CF5" i="24" s="1"/>
  <c r="CE5" i="24" s="1"/>
  <c r="Z27" i="22"/>
  <c r="Z26" i="22"/>
  <c r="Z25" i="22"/>
  <c r="Z24" i="22"/>
  <c r="Z23" i="22"/>
  <c r="Z22" i="22"/>
  <c r="Z21" i="22"/>
  <c r="Z20" i="22"/>
  <c r="Z19" i="22"/>
  <c r="Z18" i="22"/>
  <c r="Z17" i="22"/>
  <c r="Z16" i="22"/>
  <c r="Z15" i="22"/>
  <c r="Z14" i="22"/>
  <c r="Z13" i="22"/>
  <c r="Z12" i="22"/>
  <c r="Z11" i="22"/>
  <c r="CD22" i="24" l="1"/>
  <c r="CD11" i="24"/>
  <c r="CD30" i="24"/>
  <c r="CD19" i="24"/>
  <c r="CD34" i="24"/>
  <c r="CD37" i="24"/>
  <c r="CD12" i="24"/>
  <c r="CD35" i="24"/>
  <c r="CD26" i="24"/>
  <c r="CD31" i="24"/>
  <c r="CD32" i="24"/>
  <c r="CD8" i="24"/>
  <c r="CD33" i="24"/>
  <c r="CD16" i="24"/>
  <c r="CD29" i="24"/>
  <c r="CD25" i="24"/>
  <c r="CD13" i="24"/>
  <c r="CD36" i="24"/>
  <c r="CD6" i="24"/>
  <c r="CD20" i="24"/>
  <c r="CD21" i="24"/>
  <c r="CD24" i="24"/>
  <c r="CD23" i="24"/>
  <c r="CD18" i="24"/>
  <c r="CD9" i="24"/>
  <c r="CD14" i="24"/>
  <c r="BU63" i="21"/>
  <c r="BT63" i="21"/>
  <c r="BS63" i="21"/>
  <c r="BR63" i="21"/>
  <c r="BQ63" i="21"/>
  <c r="BU62" i="21"/>
  <c r="BT62" i="21"/>
  <c r="BS62" i="21"/>
  <c r="BR62" i="21"/>
  <c r="BQ62" i="21"/>
  <c r="BU61" i="21"/>
  <c r="BT61" i="21"/>
  <c r="BS61" i="21"/>
  <c r="BR61" i="21"/>
  <c r="BQ61" i="21"/>
  <c r="BU60" i="21"/>
  <c r="BT60" i="21"/>
  <c r="BS60" i="21"/>
  <c r="BR60" i="21"/>
  <c r="BQ60" i="21"/>
  <c r="BU59" i="21"/>
  <c r="BT59" i="21"/>
  <c r="BS59" i="21"/>
  <c r="BR59" i="21"/>
  <c r="BQ59" i="21"/>
  <c r="BU58" i="21"/>
  <c r="BT58" i="21"/>
  <c r="BS58" i="21"/>
  <c r="BR58" i="21"/>
  <c r="BQ58" i="21"/>
  <c r="BU57" i="21"/>
  <c r="BT57" i="21"/>
  <c r="BS57" i="21"/>
  <c r="BR57" i="21"/>
  <c r="BQ57" i="21"/>
  <c r="BU56" i="21"/>
  <c r="BT56" i="21"/>
  <c r="BS56" i="21"/>
  <c r="BR56" i="21"/>
  <c r="BQ56" i="21"/>
  <c r="BU55" i="21"/>
  <c r="BT55" i="21"/>
  <c r="BS55" i="21"/>
  <c r="BR55" i="21"/>
  <c r="BQ55" i="21"/>
  <c r="BU54" i="21"/>
  <c r="BT54" i="21"/>
  <c r="BS54" i="21"/>
  <c r="BR54" i="21"/>
  <c r="BQ54" i="21"/>
  <c r="BU53" i="21"/>
  <c r="BT53" i="21"/>
  <c r="BS53" i="21"/>
  <c r="BR53" i="21"/>
  <c r="BQ53" i="21"/>
  <c r="BU52" i="21"/>
  <c r="BT52" i="21"/>
  <c r="BS52" i="21"/>
  <c r="BR52" i="21"/>
  <c r="BQ52" i="21"/>
  <c r="BU51" i="21"/>
  <c r="BT51" i="21"/>
  <c r="BS51" i="21"/>
  <c r="BR51" i="21"/>
  <c r="BQ51" i="21"/>
  <c r="BU50" i="21"/>
  <c r="BT50" i="21"/>
  <c r="BS50" i="21"/>
  <c r="BR50" i="21"/>
  <c r="BQ50" i="21"/>
  <c r="BU49" i="21"/>
  <c r="BT49" i="21"/>
  <c r="BS49" i="21"/>
  <c r="BR49" i="21"/>
  <c r="BQ49" i="21"/>
  <c r="BU48" i="21"/>
  <c r="BT48" i="21"/>
  <c r="BS48" i="21"/>
  <c r="BR48" i="21"/>
  <c r="BQ48" i="21"/>
  <c r="BU47" i="21"/>
  <c r="BT47" i="21"/>
  <c r="BS47" i="21"/>
  <c r="BR47" i="21"/>
  <c r="BQ47" i="21"/>
  <c r="BU46" i="21"/>
  <c r="BT46" i="21"/>
  <c r="BS46" i="21"/>
  <c r="BR46" i="21"/>
  <c r="BQ46" i="21"/>
  <c r="BU45" i="21"/>
  <c r="BT45" i="21"/>
  <c r="BS45" i="21"/>
  <c r="BR45" i="21"/>
  <c r="BQ45" i="21"/>
  <c r="BU44" i="21"/>
  <c r="BT44" i="21"/>
  <c r="BS44" i="21"/>
  <c r="BR44" i="21"/>
  <c r="BQ44" i="21"/>
  <c r="BU43" i="21"/>
  <c r="BT43" i="21"/>
  <c r="BS43" i="21"/>
  <c r="BR43" i="21"/>
  <c r="BQ43" i="21"/>
  <c r="BU42" i="21"/>
  <c r="BT42" i="21"/>
  <c r="BS42" i="21"/>
  <c r="BR42" i="21"/>
  <c r="BQ42" i="21"/>
  <c r="BU37" i="21"/>
  <c r="BT37" i="21"/>
  <c r="BT124" i="21" s="1"/>
  <c r="BS37" i="21"/>
  <c r="BS124" i="21" s="1"/>
  <c r="BR37" i="21"/>
  <c r="BQ37" i="21"/>
  <c r="BQ124" i="21" s="1"/>
  <c r="BU36" i="21"/>
  <c r="BT36" i="21"/>
  <c r="BT123" i="21" s="1"/>
  <c r="BS36" i="21"/>
  <c r="BR36" i="21"/>
  <c r="BQ36" i="21"/>
  <c r="BU35" i="21"/>
  <c r="BT35" i="21"/>
  <c r="BT122" i="21" s="1"/>
  <c r="BS35" i="21"/>
  <c r="BS122" i="21" s="1"/>
  <c r="BR35" i="21"/>
  <c r="BR122" i="21" s="1"/>
  <c r="BQ35" i="21"/>
  <c r="BU34" i="21"/>
  <c r="BT34" i="21"/>
  <c r="BS34" i="21"/>
  <c r="BS121" i="21" s="1"/>
  <c r="BR34" i="21"/>
  <c r="BR121" i="21" s="1"/>
  <c r="BQ34" i="21"/>
  <c r="BU33" i="21"/>
  <c r="BT33" i="21"/>
  <c r="BS33" i="21"/>
  <c r="BS120" i="21" s="1"/>
  <c r="BR33" i="21"/>
  <c r="BQ33" i="21"/>
  <c r="BU32" i="21"/>
  <c r="BT32" i="21"/>
  <c r="BS32" i="21"/>
  <c r="BR32" i="21"/>
  <c r="BR119" i="21" s="1"/>
  <c r="BQ32" i="21"/>
  <c r="BQ119" i="21" s="1"/>
  <c r="BU31" i="21"/>
  <c r="BT31" i="21"/>
  <c r="BT118" i="21" s="1"/>
  <c r="BS31" i="21"/>
  <c r="BS118" i="21" s="1"/>
  <c r="BR31" i="21"/>
  <c r="BQ31" i="21"/>
  <c r="BU30" i="21"/>
  <c r="BT30" i="21"/>
  <c r="BS30" i="21"/>
  <c r="BS117" i="21" s="1"/>
  <c r="BR30" i="21"/>
  <c r="BR117" i="21" s="1"/>
  <c r="BQ30" i="21"/>
  <c r="BU29" i="21"/>
  <c r="BT29" i="21"/>
  <c r="BT116" i="21" s="1"/>
  <c r="BS29" i="21"/>
  <c r="BR29" i="21"/>
  <c r="BR116" i="21" s="1"/>
  <c r="BQ29" i="21"/>
  <c r="BQ116" i="21" s="1"/>
  <c r="BU28" i="21"/>
  <c r="BT28" i="21"/>
  <c r="BT115" i="21" s="1"/>
  <c r="BS28" i="21"/>
  <c r="BS115" i="21" s="1"/>
  <c r="BR28" i="21"/>
  <c r="BR115" i="21" s="1"/>
  <c r="BQ28" i="21"/>
  <c r="BU27" i="21"/>
  <c r="BT27" i="21"/>
  <c r="BT114" i="21" s="1"/>
  <c r="BS27" i="21"/>
  <c r="BS114" i="21" s="1"/>
  <c r="BR27" i="21"/>
  <c r="BR114" i="21" s="1"/>
  <c r="BQ27" i="21"/>
  <c r="BQ114" i="21" s="1"/>
  <c r="BU26" i="21"/>
  <c r="BT26" i="21"/>
  <c r="BT113" i="21" s="1"/>
  <c r="BS26" i="21"/>
  <c r="BS113" i="21" s="1"/>
  <c r="BR26" i="21"/>
  <c r="BR113" i="21" s="1"/>
  <c r="BQ26" i="21"/>
  <c r="BU25" i="21"/>
  <c r="BT25" i="21"/>
  <c r="BT112" i="21" s="1"/>
  <c r="BS25" i="21"/>
  <c r="BS112" i="21" s="1"/>
  <c r="BR25" i="21"/>
  <c r="BR112" i="21" s="1"/>
  <c r="BQ25" i="21"/>
  <c r="BQ112" i="21" s="1"/>
  <c r="BU24" i="21"/>
  <c r="BT24" i="21"/>
  <c r="BT111" i="21" s="1"/>
  <c r="BS24" i="21"/>
  <c r="BS111" i="21" s="1"/>
  <c r="BR24" i="21"/>
  <c r="BR111" i="21" s="1"/>
  <c r="BQ24" i="21"/>
  <c r="BQ111" i="21" s="1"/>
  <c r="BU23" i="21"/>
  <c r="BT23" i="21"/>
  <c r="BT110" i="21" s="1"/>
  <c r="BS23" i="21"/>
  <c r="BS110" i="21" s="1"/>
  <c r="BR23" i="21"/>
  <c r="BR110" i="21" s="1"/>
  <c r="BQ23" i="21"/>
  <c r="BU22" i="21"/>
  <c r="BT22" i="21"/>
  <c r="BT109" i="21" s="1"/>
  <c r="BS22" i="21"/>
  <c r="BS109" i="21" s="1"/>
  <c r="BR22" i="21"/>
  <c r="BR109" i="21" s="1"/>
  <c r="BQ22" i="21"/>
  <c r="BQ109" i="21" s="1"/>
  <c r="BU21" i="21"/>
  <c r="BT21" i="21"/>
  <c r="BT108" i="21" s="1"/>
  <c r="BS21" i="21"/>
  <c r="BS108" i="21" s="1"/>
  <c r="BR21" i="21"/>
  <c r="BR108" i="21" s="1"/>
  <c r="BQ21" i="21"/>
  <c r="BQ108" i="21" s="1"/>
  <c r="BU20" i="21"/>
  <c r="BT20" i="21"/>
  <c r="BT107" i="21" s="1"/>
  <c r="BS20" i="21"/>
  <c r="BS107" i="21" s="1"/>
  <c r="BR20" i="21"/>
  <c r="BR107" i="21" s="1"/>
  <c r="BQ20" i="21"/>
  <c r="BQ107" i="21" s="1"/>
  <c r="BU19" i="21"/>
  <c r="BT19" i="21"/>
  <c r="BT106" i="21" s="1"/>
  <c r="BS19" i="21"/>
  <c r="BR19" i="21"/>
  <c r="BR106" i="21" s="1"/>
  <c r="BQ19" i="21"/>
  <c r="BU18" i="21"/>
  <c r="BT18" i="21"/>
  <c r="BT105" i="21" s="1"/>
  <c r="BS18" i="21"/>
  <c r="BS105" i="21" s="1"/>
  <c r="BR18" i="21"/>
  <c r="BR105" i="21" s="1"/>
  <c r="BQ18" i="21"/>
  <c r="BQ105" i="21" s="1"/>
  <c r="BU17" i="21"/>
  <c r="BT17" i="21"/>
  <c r="BT104" i="21" s="1"/>
  <c r="BS17" i="21"/>
  <c r="BS104" i="21" s="1"/>
  <c r="BR17" i="21"/>
  <c r="BR104" i="21" s="1"/>
  <c r="BQ17" i="21"/>
  <c r="BQ104" i="21" s="1"/>
  <c r="BU16" i="21"/>
  <c r="BT16" i="21"/>
  <c r="BT103" i="21" s="1"/>
  <c r="BS16" i="21"/>
  <c r="BS103" i="21" s="1"/>
  <c r="BR16" i="21"/>
  <c r="BR103" i="21" s="1"/>
  <c r="BQ16" i="21"/>
  <c r="BU15" i="21"/>
  <c r="BT15" i="21"/>
  <c r="BT102" i="21" s="1"/>
  <c r="BS15" i="21"/>
  <c r="BS102" i="21" s="1"/>
  <c r="BR15" i="21"/>
  <c r="BQ15" i="21"/>
  <c r="BU14" i="21"/>
  <c r="BT14" i="21"/>
  <c r="BT101" i="21" s="1"/>
  <c r="BS14" i="21"/>
  <c r="BS101" i="21" s="1"/>
  <c r="BR14" i="21"/>
  <c r="BR101" i="21" s="1"/>
  <c r="BQ14" i="21"/>
  <c r="BQ101" i="21" s="1"/>
  <c r="BU13" i="21"/>
  <c r="BT13" i="21"/>
  <c r="BT100" i="21" s="1"/>
  <c r="BS13" i="21"/>
  <c r="BS100" i="21" s="1"/>
  <c r="BR13" i="21"/>
  <c r="BR100" i="21" s="1"/>
  <c r="BQ13" i="21"/>
  <c r="BU12" i="21"/>
  <c r="BT12" i="21"/>
  <c r="BT99" i="21" s="1"/>
  <c r="BS12" i="21"/>
  <c r="BS99" i="21" s="1"/>
  <c r="BR12" i="21"/>
  <c r="BR99" i="21" s="1"/>
  <c r="BQ12" i="21"/>
  <c r="BU11" i="21"/>
  <c r="BT11" i="21"/>
  <c r="BT98" i="21" s="1"/>
  <c r="BS11" i="21"/>
  <c r="BS98" i="21" s="1"/>
  <c r="BR11" i="21"/>
  <c r="BQ11" i="21"/>
  <c r="BQ98" i="21" s="1"/>
  <c r="BU10" i="21"/>
  <c r="BT10" i="21"/>
  <c r="BT97" i="21" s="1"/>
  <c r="BS10" i="21"/>
  <c r="BS97" i="21" s="1"/>
  <c r="BR10" i="21"/>
  <c r="BR97" i="21" s="1"/>
  <c r="BQ10" i="21"/>
  <c r="BQ97" i="21" s="1"/>
  <c r="BU9" i="21"/>
  <c r="BT9" i="21"/>
  <c r="BT96" i="21" s="1"/>
  <c r="BS9" i="21"/>
  <c r="BS96" i="21" s="1"/>
  <c r="BR9" i="21"/>
  <c r="BR96" i="21" s="1"/>
  <c r="BQ9" i="21"/>
  <c r="BU8" i="21"/>
  <c r="BT8" i="21"/>
  <c r="BT95" i="21" s="1"/>
  <c r="BS8" i="21"/>
  <c r="BS95" i="21" s="1"/>
  <c r="BR8" i="21"/>
  <c r="BR95" i="21" s="1"/>
  <c r="BQ8" i="21"/>
  <c r="BU7" i="21"/>
  <c r="BT7" i="21"/>
  <c r="BT94" i="21" s="1"/>
  <c r="BS7" i="21"/>
  <c r="BS94" i="21" s="1"/>
  <c r="BR7" i="21"/>
  <c r="BR94" i="21" s="1"/>
  <c r="BQ7" i="21"/>
  <c r="BQ94" i="21" s="1"/>
  <c r="BU6" i="21"/>
  <c r="BT6" i="21"/>
  <c r="BT93" i="21" s="1"/>
  <c r="BS6" i="21"/>
  <c r="BS93" i="21" s="1"/>
  <c r="BR6" i="21"/>
  <c r="BR93" i="21" s="1"/>
  <c r="BQ6" i="21"/>
  <c r="BQ93" i="21" s="1"/>
  <c r="BU5" i="21"/>
  <c r="BT5" i="21"/>
  <c r="BT92" i="21" s="1"/>
  <c r="BS5" i="21"/>
  <c r="BS92" i="21" s="1"/>
  <c r="BR5" i="21"/>
  <c r="BR92" i="21" s="1"/>
  <c r="BQ5" i="21"/>
  <c r="CG60" i="21" l="1"/>
  <c r="CC23" i="21"/>
  <c r="CE60" i="21"/>
  <c r="CG63" i="21"/>
  <c r="CG35" i="21"/>
  <c r="CC9" i="21"/>
  <c r="CG62" i="21"/>
  <c r="CG28" i="21"/>
  <c r="CE31" i="21"/>
  <c r="CG32" i="21"/>
  <c r="CG59" i="21"/>
  <c r="CC62" i="21"/>
  <c r="CC5" i="21"/>
  <c r="CG5" i="21"/>
  <c r="CE63" i="21"/>
  <c r="BV43" i="21"/>
  <c r="CC57" i="21"/>
  <c r="CG17" i="21"/>
  <c r="CG23" i="21"/>
  <c r="CG6" i="21"/>
  <c r="CG10" i="21"/>
  <c r="CG14" i="21"/>
  <c r="CG18" i="21"/>
  <c r="CE20" i="21"/>
  <c r="CG27" i="21"/>
  <c r="CG30" i="21"/>
  <c r="CC32" i="21"/>
  <c r="CG9" i="21"/>
  <c r="CG7" i="21"/>
  <c r="CG15" i="21"/>
  <c r="CC18" i="21"/>
  <c r="CE24" i="21"/>
  <c r="CE30" i="21"/>
  <c r="CD32" i="21"/>
  <c r="CF35" i="21"/>
  <c r="CD11" i="21"/>
  <c r="CF32" i="21"/>
  <c r="CG33" i="21"/>
  <c r="CF34" i="21"/>
  <c r="CG56" i="21"/>
  <c r="CG52" i="21"/>
  <c r="CE44" i="21"/>
  <c r="CC46" i="21"/>
  <c r="CG47" i="21"/>
  <c r="CE43" i="21"/>
  <c r="CC45" i="21"/>
  <c r="BV47" i="21"/>
  <c r="CE48" i="21"/>
  <c r="CC50" i="21"/>
  <c r="CE52" i="21"/>
  <c r="CG54" i="21"/>
  <c r="CG50" i="21"/>
  <c r="CG42" i="21"/>
  <c r="CE47" i="21"/>
  <c r="CC49" i="21"/>
  <c r="CG51" i="21"/>
  <c r="CC54" i="21"/>
  <c r="CE56" i="21"/>
  <c r="CG58" i="21"/>
  <c r="CG43" i="21"/>
  <c r="CC42" i="21"/>
  <c r="CG46" i="21"/>
  <c r="CC53" i="21"/>
  <c r="CG55" i="21"/>
  <c r="CC58" i="21"/>
  <c r="BV8" i="21"/>
  <c r="BV12" i="21"/>
  <c r="CF6" i="21"/>
  <c r="CE7" i="21"/>
  <c r="CD8" i="21"/>
  <c r="CF10" i="21"/>
  <c r="CE11" i="21"/>
  <c r="CD12" i="21"/>
  <c r="BV93" i="21"/>
  <c r="BQ92" i="21"/>
  <c r="BV5" i="21"/>
  <c r="CC8" i="21"/>
  <c r="CG8" i="21"/>
  <c r="BV97" i="21"/>
  <c r="BQ96" i="21"/>
  <c r="BV9" i="21"/>
  <c r="CG11" i="21"/>
  <c r="CG12" i="21"/>
  <c r="BQ100" i="21"/>
  <c r="BV13" i="21"/>
  <c r="CC13" i="21"/>
  <c r="CG13" i="21"/>
  <c r="BV107" i="21"/>
  <c r="BQ106" i="21"/>
  <c r="BV19" i="21"/>
  <c r="CD19" i="21"/>
  <c r="CC19" i="21"/>
  <c r="CE25" i="21"/>
  <c r="CE33" i="21"/>
  <c r="BQ120" i="21"/>
  <c r="CF36" i="21"/>
  <c r="BV55" i="21"/>
  <c r="CD5" i="21"/>
  <c r="CC6" i="21"/>
  <c r="CF7" i="21"/>
  <c r="CE8" i="21"/>
  <c r="CD9" i="21"/>
  <c r="CC10" i="21"/>
  <c r="CF11" i="21"/>
  <c r="CE12" i="21"/>
  <c r="CD13" i="21"/>
  <c r="CC14" i="21"/>
  <c r="CD16" i="21"/>
  <c r="BV17" i="21"/>
  <c r="CD18" i="21"/>
  <c r="CF19" i="21"/>
  <c r="CF20" i="21"/>
  <c r="CC22" i="21"/>
  <c r="CF23" i="21"/>
  <c r="CF24" i="21"/>
  <c r="BQ113" i="21"/>
  <c r="CC26" i="21"/>
  <c r="CF26" i="21"/>
  <c r="CG26" i="21"/>
  <c r="CD26" i="21"/>
  <c r="CC31" i="21"/>
  <c r="CG31" i="21"/>
  <c r="CE32" i="21"/>
  <c r="BS119" i="21"/>
  <c r="BR120" i="21"/>
  <c r="CD33" i="21"/>
  <c r="BV33" i="21"/>
  <c r="CE34" i="21"/>
  <c r="BV34" i="21"/>
  <c r="BQ121" i="21"/>
  <c r="CG34" i="21"/>
  <c r="BV42" i="21"/>
  <c r="CE45" i="21"/>
  <c r="BV46" i="21"/>
  <c r="CE49" i="21"/>
  <c r="CE57" i="21"/>
  <c r="BQ95" i="21"/>
  <c r="BT121" i="21"/>
  <c r="CF14" i="21"/>
  <c r="CE17" i="21"/>
  <c r="CE21" i="21"/>
  <c r="BV6" i="21"/>
  <c r="CD6" i="21"/>
  <c r="CE9" i="21"/>
  <c r="BV10" i="21"/>
  <c r="CD10" i="21"/>
  <c r="CC11" i="21"/>
  <c r="CF12" i="21"/>
  <c r="CE13" i="21"/>
  <c r="BV14" i="21"/>
  <c r="CD14" i="21"/>
  <c r="BQ102" i="21"/>
  <c r="BV103" i="21"/>
  <c r="CC15" i="21"/>
  <c r="CC16" i="21"/>
  <c r="CG16" i="21"/>
  <c r="CE16" i="21"/>
  <c r="CC17" i="21"/>
  <c r="CF18" i="21"/>
  <c r="BS106" i="21"/>
  <c r="CE19" i="21"/>
  <c r="CG19" i="21"/>
  <c r="CC21" i="21"/>
  <c r="CG21" i="21"/>
  <c r="BV22" i="21"/>
  <c r="CD22" i="21"/>
  <c r="CG25" i="21"/>
  <c r="BV26" i="21"/>
  <c r="CE26" i="21"/>
  <c r="BQ115" i="21"/>
  <c r="BV116" i="21"/>
  <c r="BV28" i="21"/>
  <c r="CC28" i="21"/>
  <c r="CF29" i="21"/>
  <c r="BR118" i="21"/>
  <c r="CD31" i="21"/>
  <c r="BV31" i="21"/>
  <c r="CF31" i="21"/>
  <c r="CC34" i="21"/>
  <c r="CG44" i="21"/>
  <c r="CG48" i="21"/>
  <c r="BV51" i="21"/>
  <c r="BV59" i="21"/>
  <c r="BR98" i="21"/>
  <c r="CF15" i="21"/>
  <c r="BV111" i="21"/>
  <c r="BQ110" i="21"/>
  <c r="BV23" i="21"/>
  <c r="BV27" i="21"/>
  <c r="CD27" i="21"/>
  <c r="CE5" i="21"/>
  <c r="CC7" i="21"/>
  <c r="CF8" i="21"/>
  <c r="CF5" i="21"/>
  <c r="CE6" i="21"/>
  <c r="BV7" i="21"/>
  <c r="CD7" i="21"/>
  <c r="CF9" i="21"/>
  <c r="CE10" i="21"/>
  <c r="BV11" i="21"/>
  <c r="BQ99" i="21"/>
  <c r="BV100" i="21"/>
  <c r="CC12" i="21"/>
  <c r="CF13" i="21"/>
  <c r="CE14" i="21"/>
  <c r="BR102" i="21"/>
  <c r="CD15" i="21"/>
  <c r="BV15" i="21"/>
  <c r="CE15" i="21"/>
  <c r="BV16" i="21"/>
  <c r="CF16" i="21"/>
  <c r="CF17" i="21"/>
  <c r="CD17" i="21"/>
  <c r="BV18" i="21"/>
  <c r="CG20" i="21"/>
  <c r="BV21" i="21"/>
  <c r="CD21" i="21"/>
  <c r="CG22" i="21"/>
  <c r="CG24" i="21"/>
  <c r="BV25" i="21"/>
  <c r="CD25" i="21"/>
  <c r="CC27" i="21"/>
  <c r="CD28" i="21"/>
  <c r="CF28" i="21"/>
  <c r="BS116" i="21"/>
  <c r="CE29" i="21"/>
  <c r="CG29" i="21"/>
  <c r="BT117" i="21"/>
  <c r="CF30" i="21"/>
  <c r="CC30" i="21"/>
  <c r="CC33" i="21"/>
  <c r="CD34" i="21"/>
  <c r="BS123" i="21"/>
  <c r="CE36" i="21"/>
  <c r="BV45" i="21"/>
  <c r="CG45" i="21"/>
  <c r="BV49" i="21"/>
  <c r="CG49" i="21"/>
  <c r="CE53" i="21"/>
  <c r="CE61" i="21"/>
  <c r="BV50" i="21"/>
  <c r="CE51" i="21"/>
  <c r="BV53" i="21"/>
  <c r="CG53" i="21"/>
  <c r="BV54" i="21"/>
  <c r="CE55" i="21"/>
  <c r="BV57" i="21"/>
  <c r="CG57" i="21"/>
  <c r="BV58" i="21"/>
  <c r="CE59" i="21"/>
  <c r="BV61" i="21"/>
  <c r="CG61" i="21"/>
  <c r="BV62" i="21"/>
  <c r="CC20" i="21"/>
  <c r="CF21" i="21"/>
  <c r="CE22" i="21"/>
  <c r="CD23" i="21"/>
  <c r="CC24" i="21"/>
  <c r="CF25" i="21"/>
  <c r="CE27" i="21"/>
  <c r="CC29" i="21"/>
  <c r="BV30" i="21"/>
  <c r="BQ117" i="21"/>
  <c r="BV36" i="21"/>
  <c r="CG36" i="21"/>
  <c r="CD37" i="21"/>
  <c r="BR124" i="21"/>
  <c r="CG37" i="21"/>
  <c r="CC37" i="21"/>
  <c r="BV37" i="21"/>
  <c r="CE37" i="21"/>
  <c r="CE42" i="21"/>
  <c r="CC44" i="21"/>
  <c r="BV44" i="21"/>
  <c r="CE46" i="21"/>
  <c r="CC48" i="21"/>
  <c r="BV48" i="21"/>
  <c r="CE50" i="21"/>
  <c r="CC52" i="21"/>
  <c r="BV52" i="21"/>
  <c r="CE54" i="21"/>
  <c r="CC56" i="21"/>
  <c r="BV56" i="21"/>
  <c r="CE58" i="21"/>
  <c r="CC60" i="21"/>
  <c r="BV60" i="21"/>
  <c r="CC61" i="21"/>
  <c r="CE62" i="21"/>
  <c r="BQ103" i="21"/>
  <c r="CE18" i="21"/>
  <c r="BV20" i="21"/>
  <c r="CD20" i="21"/>
  <c r="CF22" i="21"/>
  <c r="CE23" i="21"/>
  <c r="BV24" i="21"/>
  <c r="CD24" i="21"/>
  <c r="CC25" i="21"/>
  <c r="CF27" i="21"/>
  <c r="CE28" i="21"/>
  <c r="BV29" i="21"/>
  <c r="CD29" i="21"/>
  <c r="BV32" i="21"/>
  <c r="BT120" i="21"/>
  <c r="CF33" i="21"/>
  <c r="BV35" i="21"/>
  <c r="BQ122" i="21"/>
  <c r="CC35" i="21"/>
  <c r="CD36" i="21"/>
  <c r="CF37" i="21"/>
  <c r="CC43" i="21"/>
  <c r="CC47" i="21"/>
  <c r="CC51" i="21"/>
  <c r="CC55" i="21"/>
  <c r="CC59" i="21"/>
  <c r="CC63" i="21"/>
  <c r="BV63" i="21"/>
  <c r="BV120" i="21"/>
  <c r="BT119" i="21"/>
  <c r="BQ123" i="21"/>
  <c r="CD35" i="21"/>
  <c r="CC36" i="21"/>
  <c r="BQ118" i="21"/>
  <c r="BR123" i="21"/>
  <c r="CD30" i="21"/>
  <c r="CE35" i="21"/>
  <c r="BV110" i="21" l="1"/>
  <c r="BW110" i="21" s="1"/>
  <c r="BV99" i="21"/>
  <c r="BW99" i="21" s="1"/>
  <c r="BV106" i="21"/>
  <c r="BW106" i="21" s="1"/>
  <c r="BV119" i="21"/>
  <c r="BW119" i="21" s="1"/>
  <c r="BX29" i="21"/>
  <c r="BW29" i="21"/>
  <c r="CB29" i="21" s="1"/>
  <c r="CA29" i="21" s="1"/>
  <c r="BZ29" i="21" s="1"/>
  <c r="BW36" i="21"/>
  <c r="CB36" i="21" s="1"/>
  <c r="CA36" i="21" s="1"/>
  <c r="BZ36" i="21" s="1"/>
  <c r="BX36" i="21"/>
  <c r="BX27" i="21"/>
  <c r="BW27" i="21"/>
  <c r="CB27" i="21" s="1"/>
  <c r="CA27" i="21" s="1"/>
  <c r="BZ27" i="21" s="1"/>
  <c r="BX31" i="21"/>
  <c r="BW31" i="21"/>
  <c r="CB31" i="21" s="1"/>
  <c r="CA31" i="21" s="1"/>
  <c r="BZ31" i="21" s="1"/>
  <c r="BX22" i="21"/>
  <c r="BW22" i="21"/>
  <c r="CB22" i="21" s="1"/>
  <c r="CA22" i="21" s="1"/>
  <c r="BZ22" i="21" s="1"/>
  <c r="BW10" i="21"/>
  <c r="CB10" i="21" s="1"/>
  <c r="CA10" i="21" s="1"/>
  <c r="BZ10" i="21" s="1"/>
  <c r="BX10" i="21"/>
  <c r="BW34" i="21"/>
  <c r="CB34" i="21" s="1"/>
  <c r="CA34" i="21" s="1"/>
  <c r="BX34" i="21"/>
  <c r="BX17" i="21"/>
  <c r="BW17" i="21"/>
  <c r="CB17" i="21" s="1"/>
  <c r="CA17" i="21" s="1"/>
  <c r="BZ17" i="21" s="1"/>
  <c r="BX13" i="21"/>
  <c r="BW13" i="21"/>
  <c r="CB13" i="21" s="1"/>
  <c r="CA13" i="21" s="1"/>
  <c r="BZ13" i="21" s="1"/>
  <c r="BX9" i="21"/>
  <c r="BW9" i="21"/>
  <c r="CB9" i="21" s="1"/>
  <c r="CA9" i="21" s="1"/>
  <c r="BZ9" i="21" s="1"/>
  <c r="BW24" i="21"/>
  <c r="CB24" i="21" s="1"/>
  <c r="CA24" i="21" s="1"/>
  <c r="BZ24" i="21" s="1"/>
  <c r="BX24" i="21"/>
  <c r="BX20" i="21"/>
  <c r="BW20" i="21"/>
  <c r="CB20" i="21" s="1"/>
  <c r="CA20" i="21" s="1"/>
  <c r="BZ20" i="21" s="1"/>
  <c r="BX25" i="21"/>
  <c r="BW25" i="21"/>
  <c r="CB25" i="21" s="1"/>
  <c r="CA25" i="21" s="1"/>
  <c r="BZ25" i="21" s="1"/>
  <c r="BX21" i="21"/>
  <c r="BW21" i="21"/>
  <c r="CB21" i="21" s="1"/>
  <c r="CA21" i="21" s="1"/>
  <c r="BZ21" i="21" s="1"/>
  <c r="BW15" i="21"/>
  <c r="CB15" i="21" s="1"/>
  <c r="CA15" i="21" s="1"/>
  <c r="BZ15" i="21" s="1"/>
  <c r="BX15" i="21"/>
  <c r="BX11" i="21"/>
  <c r="BW11" i="21"/>
  <c r="CB11" i="21" s="1"/>
  <c r="CA11" i="21" s="1"/>
  <c r="BZ11" i="21" s="1"/>
  <c r="BX7" i="21"/>
  <c r="BW7" i="21"/>
  <c r="CB7" i="21" s="1"/>
  <c r="CA7" i="21" s="1"/>
  <c r="BZ7" i="21" s="1"/>
  <c r="BW23" i="21"/>
  <c r="CB23" i="21" s="1"/>
  <c r="CA23" i="21" s="1"/>
  <c r="BZ23" i="21" s="1"/>
  <c r="BX23" i="21"/>
  <c r="BW28" i="21"/>
  <c r="CB28" i="21" s="1"/>
  <c r="CA28" i="21" s="1"/>
  <c r="BZ28" i="21" s="1"/>
  <c r="BX28" i="21"/>
  <c r="BX26" i="21"/>
  <c r="BW26" i="21"/>
  <c r="CB26" i="21" s="1"/>
  <c r="CA26" i="21" s="1"/>
  <c r="BV102" i="21"/>
  <c r="BW102" i="21" s="1"/>
  <c r="BV96" i="21"/>
  <c r="BW96" i="21" s="1"/>
  <c r="BX5" i="21"/>
  <c r="BW5" i="21"/>
  <c r="CB5" i="21" s="1"/>
  <c r="CA5" i="21" s="1"/>
  <c r="BZ5" i="21" s="1"/>
  <c r="BX32" i="21"/>
  <c r="BW32" i="21"/>
  <c r="CB32" i="21" s="1"/>
  <c r="CA32" i="21" s="1"/>
  <c r="BZ32" i="21" s="1"/>
  <c r="BX37" i="21"/>
  <c r="BW37" i="21"/>
  <c r="CB37" i="21" s="1"/>
  <c r="CA37" i="21" s="1"/>
  <c r="BW33" i="21"/>
  <c r="CB33" i="21" s="1"/>
  <c r="CA33" i="21" s="1"/>
  <c r="BX33" i="21"/>
  <c r="BV92" i="21"/>
  <c r="BW92" i="21" s="1"/>
  <c r="BX12" i="21"/>
  <c r="BW12" i="21"/>
  <c r="CB12" i="21" s="1"/>
  <c r="CA12" i="21" s="1"/>
  <c r="BZ12" i="21" s="1"/>
  <c r="BW35" i="21"/>
  <c r="CB35" i="21" s="1"/>
  <c r="CA35" i="21" s="1"/>
  <c r="BZ35" i="21" s="1"/>
  <c r="BX35" i="21"/>
  <c r="BW30" i="21"/>
  <c r="CB30" i="21" s="1"/>
  <c r="CA30" i="21" s="1"/>
  <c r="BZ30" i="21" s="1"/>
  <c r="BX30" i="21"/>
  <c r="BW18" i="21"/>
  <c r="CB18" i="21" s="1"/>
  <c r="CA18" i="21" s="1"/>
  <c r="BZ18" i="21" s="1"/>
  <c r="BX18" i="21"/>
  <c r="BX16" i="21"/>
  <c r="BW16" i="21"/>
  <c r="CB16" i="21" s="1"/>
  <c r="CA16" i="21" s="1"/>
  <c r="BZ16" i="21" s="1"/>
  <c r="BV115" i="21"/>
  <c r="BW115" i="21" s="1"/>
  <c r="BW14" i="21"/>
  <c r="CB14" i="21" s="1"/>
  <c r="CA14" i="21" s="1"/>
  <c r="BZ14" i="21" s="1"/>
  <c r="BX14" i="21"/>
  <c r="BW6" i="21"/>
  <c r="CB6" i="21" s="1"/>
  <c r="CA6" i="21" s="1"/>
  <c r="BZ6" i="21" s="1"/>
  <c r="BX6" i="21"/>
  <c r="BX19" i="21"/>
  <c r="BW19" i="21"/>
  <c r="CB19" i="21" s="1"/>
  <c r="CA19" i="21" s="1"/>
  <c r="BX8" i="21"/>
  <c r="BW8" i="21"/>
  <c r="CB8" i="21" s="1"/>
  <c r="CA8" i="21" s="1"/>
  <c r="BZ8" i="21" s="1"/>
  <c r="BY9" i="21" l="1"/>
  <c r="BY17" i="21"/>
  <c r="BY31" i="21"/>
  <c r="BY14" i="21"/>
  <c r="BY23" i="21"/>
  <c r="BY30" i="21"/>
  <c r="BY32" i="21"/>
  <c r="BY7" i="21"/>
  <c r="BY25" i="21"/>
  <c r="BY13" i="21"/>
  <c r="BY22" i="21"/>
  <c r="BY27" i="21"/>
  <c r="BY8" i="21"/>
  <c r="BY11" i="21"/>
  <c r="BY21" i="21"/>
  <c r="BY20" i="21"/>
  <c r="BY36" i="21"/>
  <c r="BY16" i="21"/>
  <c r="BY19" i="21"/>
  <c r="BY18" i="21"/>
  <c r="BY35" i="21"/>
  <c r="BY37" i="21"/>
  <c r="BY5" i="21"/>
  <c r="BY26" i="21"/>
  <c r="BY6" i="21"/>
  <c r="BY33" i="21"/>
  <c r="BY28" i="21"/>
  <c r="BY15" i="21"/>
  <c r="BY24" i="21"/>
  <c r="BY34" i="21"/>
  <c r="BY12" i="21"/>
  <c r="BY10" i="21"/>
  <c r="BY29" i="21"/>
</calcChain>
</file>

<file path=xl/sharedStrings.xml><?xml version="1.0" encoding="utf-8"?>
<sst xmlns="http://schemas.openxmlformats.org/spreadsheetml/2006/main" count="1235" uniqueCount="442">
  <si>
    <t>5点</t>
    <rPh sb="1" eb="2">
      <t>テン</t>
    </rPh>
    <phoneticPr fontId="1"/>
  </si>
  <si>
    <t>4点</t>
    <rPh sb="1" eb="2">
      <t>テン</t>
    </rPh>
    <phoneticPr fontId="1"/>
  </si>
  <si>
    <t>2点</t>
    <rPh sb="1" eb="2">
      <t>テン</t>
    </rPh>
    <phoneticPr fontId="1"/>
  </si>
  <si>
    <t>1点</t>
    <rPh sb="1" eb="2">
      <t>テン</t>
    </rPh>
    <phoneticPr fontId="1"/>
  </si>
  <si>
    <t>0点</t>
    <rPh sb="1" eb="2">
      <t>テン</t>
    </rPh>
    <phoneticPr fontId="1"/>
  </si>
  <si>
    <t>できていない</t>
    <phoneticPr fontId="1"/>
  </si>
  <si>
    <t>わからない</t>
    <phoneticPr fontId="1"/>
  </si>
  <si>
    <t>まあまあ
できている</t>
    <phoneticPr fontId="1"/>
  </si>
  <si>
    <t>あまり
できていない</t>
    <phoneticPr fontId="1"/>
  </si>
  <si>
    <t>よく
できている</t>
    <phoneticPr fontId="1"/>
  </si>
  <si>
    <t>３　自由記述</t>
    <rPh sb="2" eb="4">
      <t>ジユウ</t>
    </rPh>
    <rPh sb="4" eb="6">
      <t>キジュツ</t>
    </rPh>
    <phoneticPr fontId="1"/>
  </si>
  <si>
    <t>一人一人の能力を高める力</t>
    <rPh sb="0" eb="4">
      <t>ヒトリヒトリ</t>
    </rPh>
    <rPh sb="5" eb="7">
      <t>ノウリョク</t>
    </rPh>
    <rPh sb="8" eb="9">
      <t>タカ</t>
    </rPh>
    <rPh sb="11" eb="12">
      <t>チカラ</t>
    </rPh>
    <phoneticPr fontId="1"/>
  </si>
  <si>
    <t>協働性・同僚性</t>
    <rPh sb="0" eb="3">
      <t>キョウドウセイ</t>
    </rPh>
    <rPh sb="4" eb="6">
      <t>ドウリョウ</t>
    </rPh>
    <rPh sb="6" eb="7">
      <t>セイ</t>
    </rPh>
    <phoneticPr fontId="1"/>
  </si>
  <si>
    <t>自己管理能力・変革力</t>
    <rPh sb="0" eb="2">
      <t>ジコ</t>
    </rPh>
    <rPh sb="2" eb="4">
      <t>カンリ</t>
    </rPh>
    <rPh sb="4" eb="6">
      <t>ノウリョク</t>
    </rPh>
    <rPh sb="7" eb="9">
      <t>ヘンカク</t>
    </rPh>
    <rPh sb="9" eb="10">
      <t>リョク</t>
    </rPh>
    <phoneticPr fontId="1"/>
  </si>
  <si>
    <t>学習指導</t>
    <rPh sb="0" eb="2">
      <t>ガクシュウ</t>
    </rPh>
    <rPh sb="2" eb="4">
      <t>シドウ</t>
    </rPh>
    <phoneticPr fontId="1"/>
  </si>
  <si>
    <t>資質を高める自律性</t>
    <rPh sb="0" eb="2">
      <t>シシツ</t>
    </rPh>
    <rPh sb="3" eb="4">
      <t>タカ</t>
    </rPh>
    <rPh sb="6" eb="9">
      <t>ジリツセイ</t>
    </rPh>
    <phoneticPr fontId="1"/>
  </si>
  <si>
    <t>「豊かな心」の育成</t>
  </si>
  <si>
    <t>「確かな学力」の育成</t>
  </si>
  <si>
    <t>「健やかな体」の育成</t>
  </si>
  <si>
    <t>教職員の資質・能力の向上</t>
  </si>
  <si>
    <t>家庭と地域による学校と連携した教育の推進</t>
  </si>
  <si>
    <t>施策</t>
    <rPh sb="0" eb="2">
      <t>セサク</t>
    </rPh>
    <phoneticPr fontId="1"/>
  </si>
  <si>
    <t>基本的方向</t>
    <rPh sb="0" eb="3">
      <t>キホンテキ</t>
    </rPh>
    <rPh sb="3" eb="5">
      <t>ホウコウ</t>
    </rPh>
    <phoneticPr fontId="1"/>
  </si>
  <si>
    <t>基本方針</t>
    <rPh sb="0" eb="2">
      <t>キホン</t>
    </rPh>
    <rPh sb="2" eb="4">
      <t>ホウシン</t>
    </rPh>
    <phoneticPr fontId="1"/>
  </si>
  <si>
    <t>取　組</t>
    <rPh sb="0" eb="1">
      <t>トリ</t>
    </rPh>
    <rPh sb="2" eb="3">
      <t>グミ</t>
    </rPh>
    <phoneticPr fontId="1"/>
  </si>
  <si>
    <t>分野</t>
    <rPh sb="0" eb="2">
      <t>ブンヤ</t>
    </rPh>
    <phoneticPr fontId="1"/>
  </si>
  <si>
    <t>資産</t>
    <rPh sb="0" eb="2">
      <t>シサン</t>
    </rPh>
    <phoneticPr fontId="1"/>
  </si>
  <si>
    <t>教員としての資質の向上に関する指標</t>
    <rPh sb="0" eb="2">
      <t>キョウイン</t>
    </rPh>
    <rPh sb="6" eb="8">
      <t>シシツ</t>
    </rPh>
    <rPh sb="9" eb="11">
      <t>コウジョウ</t>
    </rPh>
    <rPh sb="12" eb="13">
      <t>カン</t>
    </rPh>
    <rPh sb="15" eb="17">
      <t>シヒョウ</t>
    </rPh>
    <phoneticPr fontId="1"/>
  </si>
  <si>
    <r>
      <rPr>
        <sz val="12"/>
        <color theme="1"/>
        <rFont val="UD デジタル 教科書体 NP-B"/>
        <family val="1"/>
        <charset val="128"/>
      </rPr>
      <t>２　兵庫県教員資質向上指標からの抜粋です。</t>
    </r>
    <r>
      <rPr>
        <sz val="10"/>
        <color theme="1"/>
        <rFont val="UD デジタル 教科書体 NP-B"/>
        <family val="1"/>
        <charset val="128"/>
      </rPr>
      <t xml:space="preserve">
　⑤よくできている　④まあまあできている　②あまりできていない　①できていない
　の４段階で自己評価してください。わからない場合は、⓪を選んでください。</t>
    </r>
    <rPh sb="2" eb="4">
      <t>ヒョウゴ</t>
    </rPh>
    <rPh sb="4" eb="5">
      <t>ケン</t>
    </rPh>
    <rPh sb="5" eb="7">
      <t>キョウイン</t>
    </rPh>
    <rPh sb="7" eb="9">
      <t>シシツ</t>
    </rPh>
    <rPh sb="9" eb="11">
      <t>コウジョウ</t>
    </rPh>
    <rPh sb="11" eb="13">
      <t>シヒョウ</t>
    </rPh>
    <rPh sb="16" eb="18">
      <t>バッスイ</t>
    </rPh>
    <rPh sb="65" eb="67">
      <t>ダンカイ</t>
    </rPh>
    <rPh sb="68" eb="70">
      <t>ジコ</t>
    </rPh>
    <rPh sb="70" eb="72">
      <t>ヒョウカ</t>
    </rPh>
    <rPh sb="84" eb="86">
      <t>バアイ</t>
    </rPh>
    <rPh sb="90" eb="91">
      <t>エラ</t>
    </rPh>
    <phoneticPr fontId="1"/>
  </si>
  <si>
    <t>いじめ・不登校への対応</t>
    <phoneticPr fontId="1"/>
  </si>
  <si>
    <t>学力向上の推進</t>
    <phoneticPr fontId="1"/>
  </si>
  <si>
    <t>国際理解を深める教育</t>
    <phoneticPr fontId="1"/>
  </si>
  <si>
    <t>理数教育の充実</t>
    <phoneticPr fontId="1"/>
  </si>
  <si>
    <t>ふるさと意識の醸成</t>
    <phoneticPr fontId="1"/>
  </si>
  <si>
    <t>健康教育・安全教育</t>
    <phoneticPr fontId="1"/>
  </si>
  <si>
    <t>教職員の資質・能力の向上</t>
    <phoneticPr fontId="1"/>
  </si>
  <si>
    <t>学校の組織力の強化</t>
    <phoneticPr fontId="1"/>
  </si>
  <si>
    <t>「生きる力」を育む教育の推進</t>
    <rPh sb="1" eb="2">
      <t>イ</t>
    </rPh>
    <rPh sb="4" eb="5">
      <t>チカラ</t>
    </rPh>
    <rPh sb="7" eb="8">
      <t>ハグク</t>
    </rPh>
    <rPh sb="9" eb="11">
      <t>キョウイク</t>
    </rPh>
    <rPh sb="12" eb="14">
      <t>スイシン</t>
    </rPh>
    <phoneticPr fontId="1"/>
  </si>
  <si>
    <t>子どもたちの学びを支える環境の充実</t>
    <rPh sb="0" eb="1">
      <t>コ</t>
    </rPh>
    <rPh sb="6" eb="7">
      <t>マナ</t>
    </rPh>
    <rPh sb="9" eb="10">
      <t>ササ</t>
    </rPh>
    <rPh sb="12" eb="14">
      <t>カンキョウ</t>
    </rPh>
    <rPh sb="15" eb="17">
      <t>ジュウジツ</t>
    </rPh>
    <phoneticPr fontId="1"/>
  </si>
  <si>
    <t>チームで組織を担う
体制づくり</t>
    <rPh sb="4" eb="6">
      <t>ソシキ</t>
    </rPh>
    <rPh sb="7" eb="8">
      <t>ニナ</t>
    </rPh>
    <rPh sb="10" eb="12">
      <t>タイセイ</t>
    </rPh>
    <phoneticPr fontId="1"/>
  </si>
  <si>
    <t>学級・ＨＲ経営
生徒指導</t>
    <rPh sb="0" eb="2">
      <t>ガッキュウ</t>
    </rPh>
    <rPh sb="5" eb="7">
      <t>ケイエイ</t>
    </rPh>
    <rPh sb="8" eb="10">
      <t>セイト</t>
    </rPh>
    <rPh sb="10" eb="12">
      <t>シドウ</t>
    </rPh>
    <phoneticPr fontId="1"/>
  </si>
  <si>
    <t>学校教育目標や児童生徒の実態を踏まえた年間指導計画を作成し、計画的に授業を進めることができる。</t>
    <phoneticPr fontId="1"/>
  </si>
  <si>
    <t>学習指導要領の目標や内容に基づき、児童生徒の実態に応じた授業を設計することができる。</t>
    <phoneticPr fontId="1"/>
  </si>
  <si>
    <t>主体的・対話的で深い学びの実現に向けた授業づくりに取り組むことができる。</t>
    <phoneticPr fontId="1"/>
  </si>
  <si>
    <t>評価規準等に基づき、児童生徒の学習状況を把握・評価し、指導方法の改善につなげることができる。</t>
    <phoneticPr fontId="1"/>
  </si>
  <si>
    <t>わかる授業づくりに向けて、ＩＣＴ機器等を活用することができる。</t>
    <phoneticPr fontId="1"/>
  </si>
  <si>
    <t>いじめ、不登校などの教育課題の緊急性や重要性を理解し、その予防・解決に取り組むことができる。</t>
    <phoneticPr fontId="1"/>
  </si>
  <si>
    <t>学年・学級目標の実現に向け、学級経営案やホームルーム計画の立案・実行・改善ができ、児童生徒が安心して過ごせる学級づくりに取り組むことができる。</t>
    <phoneticPr fontId="1"/>
  </si>
  <si>
    <t>児童生徒との適切な距離を保ちながら、生活背景や内面の理解に努め、カウンセリングマインドとストレスマネジメントに基づく指導を行うことができる。</t>
    <phoneticPr fontId="1"/>
  </si>
  <si>
    <t>保護者や関係機関と連携を図りながら、個別の教育支援計画や個別の指導計画を作成できる。</t>
    <phoneticPr fontId="1"/>
  </si>
  <si>
    <t>「教職員の勤務時間適正化推進プラン」をもとに、ワーク・ライフ・バランスや勤務時間の適正化を意識しながら、計画的に仕事を進めることができる。</t>
    <phoneticPr fontId="1"/>
  </si>
  <si>
    <t>児童生徒への指導等に関して、同僚・先輩や管理職等に相談し、指導に生かすことができる。</t>
    <phoneticPr fontId="1"/>
  </si>
  <si>
    <t>校内における自分の役割を認識し、校務分掌を的確かつ効率的に遂行できる。</t>
    <phoneticPr fontId="1"/>
  </si>
  <si>
    <t>校内の情報を適切に管理し、取り扱うことができる。</t>
    <phoneticPr fontId="1"/>
  </si>
  <si>
    <t>学校安全のための危機管理を理解し、事件や事故、トラブルに適切に対応することができる。</t>
    <phoneticPr fontId="1"/>
  </si>
  <si>
    <t>日頃から、ストレスマネジメントに努めるとともに、教員として自覚ある行動をとることができる。</t>
    <phoneticPr fontId="1"/>
  </si>
  <si>
    <t>適切な言動を心がけ、児童生徒や保護者等からの信頼確保に努めている。</t>
    <phoneticPr fontId="1"/>
  </si>
  <si>
    <t>日々の実践等を振り返り、自らの教育活動の工夫・改善に努めている。</t>
    <phoneticPr fontId="1"/>
  </si>
  <si>
    <r>
      <rPr>
        <sz val="12"/>
        <color theme="1"/>
        <rFont val="UD デジタル 教科書体 NP-B"/>
        <family val="1"/>
        <charset val="128"/>
      </rPr>
      <t>１　ひょうご教育創造プランと本校の取組をリンクしています。</t>
    </r>
    <r>
      <rPr>
        <sz val="10"/>
        <color theme="1"/>
        <rFont val="UD デジタル 教科書体 NP-B"/>
        <family val="1"/>
        <charset val="128"/>
      </rPr>
      <t xml:space="preserve">
　⑤よくできている　④まあまあできている　②あまりできていない　①できていない
　の４段階で評価してください。わからない場合は、⓪を選んでください。</t>
    </r>
    <rPh sb="6" eb="8">
      <t>キョウイク</t>
    </rPh>
    <rPh sb="8" eb="10">
      <t>ソウゾウ</t>
    </rPh>
    <rPh sb="14" eb="16">
      <t>ホンコウ</t>
    </rPh>
    <rPh sb="17" eb="19">
      <t>トリクミ</t>
    </rPh>
    <rPh sb="73" eb="75">
      <t>ダンカイ</t>
    </rPh>
    <rPh sb="76" eb="78">
      <t>ヒョウカ</t>
    </rPh>
    <rPh sb="90" eb="92">
      <t>バアイ</t>
    </rPh>
    <rPh sb="96" eb="97">
      <t>エラ</t>
    </rPh>
    <phoneticPr fontId="1"/>
  </si>
  <si>
    <t>心・技・体の醸成</t>
    <rPh sb="0" eb="1">
      <t>ココロ</t>
    </rPh>
    <rPh sb="2" eb="3">
      <t>ワザ</t>
    </rPh>
    <rPh sb="4" eb="5">
      <t>カラダ</t>
    </rPh>
    <rPh sb="6" eb="8">
      <t>ジョウセイ</t>
    </rPh>
    <phoneticPr fontId="1"/>
  </si>
  <si>
    <t>家庭との協働</t>
    <rPh sb="4" eb="6">
      <t>キョウドウ</t>
    </rPh>
    <phoneticPr fontId="1"/>
  </si>
  <si>
    <t>外部機関との連携</t>
    <rPh sb="0" eb="2">
      <t>ガイブ</t>
    </rPh>
    <rPh sb="2" eb="4">
      <t>キカン</t>
    </rPh>
    <rPh sb="6" eb="8">
      <t>レンケイ</t>
    </rPh>
    <phoneticPr fontId="1"/>
  </si>
  <si>
    <t>情報共有</t>
    <rPh sb="0" eb="2">
      <t>ジョウホウ</t>
    </rPh>
    <rPh sb="2" eb="4">
      <t>キョウユウ</t>
    </rPh>
    <phoneticPr fontId="1"/>
  </si>
  <si>
    <t>人間力の育成</t>
    <rPh sb="0" eb="3">
      <t>ニンゲンリョク</t>
    </rPh>
    <rPh sb="4" eb="6">
      <t>イクセイ</t>
    </rPh>
    <phoneticPr fontId="1"/>
  </si>
  <si>
    <t>コメント
（特に評価できる点／課題点）</t>
    <rPh sb="6" eb="7">
      <t>トク</t>
    </rPh>
    <rPh sb="8" eb="10">
      <t>ヒョウカ</t>
    </rPh>
    <rPh sb="13" eb="14">
      <t>テン</t>
    </rPh>
    <rPh sb="15" eb="17">
      <t>カダイ</t>
    </rPh>
    <rPh sb="17" eb="18">
      <t>テン</t>
    </rPh>
    <phoneticPr fontId="1"/>
  </si>
  <si>
    <t>教職員の働き方改革の推進</t>
  </si>
  <si>
    <t>地域への情報発信</t>
    <rPh sb="4" eb="6">
      <t>ジョウホウ</t>
    </rPh>
    <rPh sb="6" eb="8">
      <t>ハッシン</t>
    </rPh>
    <phoneticPr fontId="1"/>
  </si>
  <si>
    <t>授業実践力・
授業改善力</t>
    <rPh sb="0" eb="2">
      <t>ジュギョウ</t>
    </rPh>
    <rPh sb="2" eb="5">
      <t>ジッセンリョク</t>
    </rPh>
    <rPh sb="7" eb="9">
      <t>ジュギョウ</t>
    </rPh>
    <rPh sb="9" eb="11">
      <t>カイゼン</t>
    </rPh>
    <rPh sb="11" eb="12">
      <t>リョク</t>
    </rPh>
    <phoneticPr fontId="1"/>
  </si>
  <si>
    <t>集団を高める力</t>
    <rPh sb="0" eb="2">
      <t>シュウダン</t>
    </rPh>
    <rPh sb="3" eb="4">
      <t>タカ</t>
    </rPh>
    <rPh sb="6" eb="7">
      <t>チカラ</t>
    </rPh>
    <phoneticPr fontId="1"/>
  </si>
  <si>
    <t>組織的対応力</t>
    <rPh sb="0" eb="3">
      <t>ソシキテキ</t>
    </rPh>
    <rPh sb="3" eb="6">
      <t>タイオウリョク</t>
    </rPh>
    <phoneticPr fontId="1"/>
  </si>
  <si>
    <t>平均</t>
    <rPh sb="0" eb="2">
      <t>ヘイキン</t>
    </rPh>
    <phoneticPr fontId="1"/>
  </si>
  <si>
    <t>A(4.3)</t>
  </si>
  <si>
    <t>B(3.9)</t>
  </si>
  <si>
    <t>A(4.2)</t>
  </si>
  <si>
    <t>A(4.1)</t>
  </si>
  <si>
    <t>B(3.8)</t>
  </si>
  <si>
    <t>B(3.6)</t>
  </si>
  <si>
    <t>A(4.4)</t>
  </si>
  <si>
    <t>B(3.5)</t>
  </si>
  <si>
    <t>B(3.7)</t>
  </si>
  <si>
    <t>B</t>
    <phoneticPr fontId="1"/>
  </si>
  <si>
    <t>A</t>
    <phoneticPr fontId="1"/>
  </si>
  <si>
    <t>達成状況</t>
    <rPh sb="0" eb="2">
      <t>タッセイ</t>
    </rPh>
    <rPh sb="2" eb="4">
      <t>ジョウキョウ</t>
    </rPh>
    <phoneticPr fontId="1"/>
  </si>
  <si>
    <t>取組</t>
    <rPh sb="0" eb="2">
      <t>トリクミ</t>
    </rPh>
    <phoneticPr fontId="1"/>
  </si>
  <si>
    <t>総合</t>
    <rPh sb="0" eb="2">
      <t>ソウゴウ</t>
    </rPh>
    <phoneticPr fontId="1"/>
  </si>
  <si>
    <t>取組状況・改善方策</t>
    <rPh sb="0" eb="2">
      <t>トリクミ</t>
    </rPh>
    <rPh sb="2" eb="4">
      <t>ジョウキョウ</t>
    </rPh>
    <rPh sb="5" eb="7">
      <t>カイゼン</t>
    </rPh>
    <rPh sb="7" eb="9">
      <t>ホウサク</t>
    </rPh>
    <phoneticPr fontId="1"/>
  </si>
  <si>
    <t>評価項目ごとの評価</t>
    <rPh sb="0" eb="2">
      <t>ヒョウカ</t>
    </rPh>
    <rPh sb="2" eb="4">
      <t>コウモク</t>
    </rPh>
    <rPh sb="7" eb="9">
      <t>ヒョウカ</t>
    </rPh>
    <phoneticPr fontId="1"/>
  </si>
  <si>
    <t>６ 自己評価への関係者評価</t>
    <rPh sb="2" eb="4">
      <t>ジコ</t>
    </rPh>
    <rPh sb="4" eb="6">
      <t>ヒョウカ</t>
    </rPh>
    <rPh sb="8" eb="11">
      <t>カンケイシャ</t>
    </rPh>
    <rPh sb="11" eb="13">
      <t>ヒョウカ</t>
    </rPh>
    <phoneticPr fontId="1"/>
  </si>
  <si>
    <t>５ 学校関係者評価（総合）</t>
    <rPh sb="2" eb="4">
      <t>ガッコウ</t>
    </rPh>
    <rPh sb="4" eb="7">
      <t>カンケイシャ</t>
    </rPh>
    <rPh sb="7" eb="9">
      <t>ヒョウカ</t>
    </rPh>
    <rPh sb="10" eb="12">
      <t>ソウゴウ</t>
    </rPh>
    <phoneticPr fontId="1"/>
  </si>
  <si>
    <r>
      <t>３ 自己評価　　</t>
    </r>
    <r>
      <rPr>
        <sz val="10"/>
        <color theme="1"/>
        <rFont val="UD デジタル 教科書体 NP-B"/>
        <family val="1"/>
        <charset val="128"/>
      </rPr>
      <t>項目ごとに5,4,2,1点の4段階で評価。達成状況は、Ａ…平均4.0以上　Ｂ…平均3.0以上4.0未満　Ｃ…平均3.0未満。</t>
    </r>
    <rPh sb="2" eb="4">
      <t>ジコ</t>
    </rPh>
    <rPh sb="4" eb="6">
      <t>ヒョウカ</t>
    </rPh>
    <rPh sb="8" eb="10">
      <t>コウモク</t>
    </rPh>
    <rPh sb="20" eb="21">
      <t>テン</t>
    </rPh>
    <rPh sb="23" eb="25">
      <t>ダンカイ</t>
    </rPh>
    <rPh sb="26" eb="28">
      <t>ヒョウカ</t>
    </rPh>
    <rPh sb="29" eb="31">
      <t>タッセイ</t>
    </rPh>
    <rPh sb="31" eb="33">
      <t>ジョウキョウ</t>
    </rPh>
    <rPh sb="37" eb="39">
      <t>ヘイキン</t>
    </rPh>
    <rPh sb="42" eb="44">
      <t>イジョウ</t>
    </rPh>
    <rPh sb="47" eb="49">
      <t>ヘイキン</t>
    </rPh>
    <rPh sb="52" eb="54">
      <t>イジョウ</t>
    </rPh>
    <rPh sb="57" eb="59">
      <t>ミマン</t>
    </rPh>
    <rPh sb="62" eb="64">
      <t>ヘイキン</t>
    </rPh>
    <rPh sb="67" eb="69">
      <t>ミマン</t>
    </rPh>
    <phoneticPr fontId="1"/>
  </si>
  <si>
    <t>よくできている
まあまあできている</t>
    <phoneticPr fontId="1"/>
  </si>
  <si>
    <t>あまりできていない
できていない</t>
    <phoneticPr fontId="1"/>
  </si>
  <si>
    <r>
      <t>４ 兵庫県教職員資質向上指標による自己点検　　</t>
    </r>
    <r>
      <rPr>
        <sz val="10"/>
        <color theme="1"/>
        <rFont val="UD デジタル 教科書体 NP-B"/>
        <family val="1"/>
        <charset val="128"/>
      </rPr>
      <t>5段階で評価したのち、3段階（できている・できていない・わからない）の人数割合を表示。</t>
    </r>
    <rPh sb="2" eb="5">
      <t>ヒョウゴケン</t>
    </rPh>
    <rPh sb="5" eb="8">
      <t>キョウショクイン</t>
    </rPh>
    <rPh sb="8" eb="10">
      <t>シシツ</t>
    </rPh>
    <rPh sb="10" eb="12">
      <t>コウジョウ</t>
    </rPh>
    <rPh sb="12" eb="14">
      <t>シヒョウ</t>
    </rPh>
    <rPh sb="17" eb="19">
      <t>ジコ</t>
    </rPh>
    <rPh sb="19" eb="21">
      <t>テンケン</t>
    </rPh>
    <rPh sb="24" eb="26">
      <t>ダンカイ</t>
    </rPh>
    <rPh sb="27" eb="29">
      <t>ヒョウカ</t>
    </rPh>
    <rPh sb="35" eb="37">
      <t>ダンカイ</t>
    </rPh>
    <rPh sb="58" eb="60">
      <t>ニンズウ</t>
    </rPh>
    <rPh sb="60" eb="62">
      <t>ワリアイ</t>
    </rPh>
    <rPh sb="63" eb="65">
      <t>ヒョウジ</t>
    </rPh>
    <phoneticPr fontId="1"/>
  </si>
  <si>
    <t>資質を高める
自律性</t>
    <rPh sb="0" eb="2">
      <t>シシツ</t>
    </rPh>
    <rPh sb="3" eb="4">
      <t>タカ</t>
    </rPh>
    <rPh sb="7" eb="10">
      <t>ジリツセイ</t>
    </rPh>
    <phoneticPr fontId="1"/>
  </si>
  <si>
    <t>２.習熟度別少人数授業（英・数）の実施</t>
  </si>
  <si>
    <t>４.補習（平常・長期休業中）の実施</t>
  </si>
  <si>
    <t>５.英語4技能試験の活用</t>
  </si>
  <si>
    <t>８.大学模擬授業、大学フォーラムへの参加</t>
  </si>
  <si>
    <t>11.校訓に基づいた校風の醸成</t>
  </si>
  <si>
    <t>12.生徒会活動の活性化</t>
  </si>
  <si>
    <t>13.生徒主体の県伊祭（文化祭）</t>
  </si>
  <si>
    <t>15.生徒主体の体育祭・球技大会</t>
  </si>
  <si>
    <t>16.活動方針に基づいた部活動の実施</t>
  </si>
  <si>
    <t>17.登下校等の安全確保</t>
  </si>
  <si>
    <t>18.WBGTによる熱中症対策</t>
  </si>
  <si>
    <t>19.研究授業週間等、授業改善の取組</t>
  </si>
  <si>
    <t>22.校務支援システムの運用</t>
  </si>
  <si>
    <t>23.定時退勤日、ノー会議デーの徹底</t>
  </si>
  <si>
    <t>25.校内委員会等の活性化</t>
  </si>
  <si>
    <t>26.いじめアンケートによる早期発見・対応</t>
  </si>
  <si>
    <t>28.PTAと連携した一斉メール配信</t>
  </si>
  <si>
    <t>31.生徒主体のオープンハイスクール</t>
  </si>
  <si>
    <t>32.同窓会・PTAとの参画・協働</t>
  </si>
  <si>
    <t>33.学校評議員会、学校評価の改革</t>
  </si>
  <si>
    <t>１.学校教育目標や児童生徒の実態を踏まえた年間指導計画を作成し、計画的に授業を進めることができる。</t>
  </si>
  <si>
    <t>２.学習指導要領の目標や内容に基づき、児童生徒の実態に応じた授業を設計することができる。</t>
  </si>
  <si>
    <t>３.主体的・対話的で深い学びの実現に向けた授業づくりに取り組むことができる。</t>
  </si>
  <si>
    <t>４.評価規準等に基づき、児童生徒の学習状況を把握・評価し、指導方法の改善につなげることができる。</t>
  </si>
  <si>
    <t>５.わかる授業づくりに向けて、ＩＣＴ機器等を活用することができる。</t>
  </si>
  <si>
    <t>６.いじめ、不登校などの教育課題の緊急性や重要性を理解し、その予防・解決に取り組むことができる。</t>
  </si>
  <si>
    <t>７.学年・学級目標の実現に向け、学級経営案やホームルーム計画の立案・実行・改善ができ、児童生徒が安心して過ごせる学級づくりに取り組むことができる。</t>
  </si>
  <si>
    <t>８.児童生徒との適切な距離を保ちながら、生活背景や内面の理解に努め、カウンセリングマインドとストレスマネジメントに基づく指導を行うことができる。</t>
  </si>
  <si>
    <t>９.保護者や関係機関と連携を図りながら、個別の教育支援計画や個別の指導計画を作成できる。</t>
  </si>
  <si>
    <t>10.「教職員の勤務時間適正化推進プラン」をもとに、ワーク・ライフ・バランスや勤務時間の適正化を意識しながら、計画的に仕事を進めることができる。</t>
  </si>
  <si>
    <t>11.児童生徒への指導等に関して、同僚・先輩や管理職等に相談し、指導に生かすことができる。</t>
  </si>
  <si>
    <t>12.校内における自分の役割を認識し、校務分掌を的確かつ効率的に遂行できる。</t>
  </si>
  <si>
    <t>13.校内の情報を適切に管理し、取り扱うことができる。</t>
  </si>
  <si>
    <t>14.学校安全のための危機管理を理解し、事件や事故、トラブルに適切に対応することができる。</t>
  </si>
  <si>
    <t>15.日頃から、ストレスマネジメントに努めるとともに、教員として自覚ある行動をとることができる。</t>
  </si>
  <si>
    <t>16.適切な言動を心がけ、児童生徒や保護者等からの信頼確保に努めている。</t>
  </si>
  <si>
    <t>17.日々の実践等を振り返り、自らの教育活動の工夫・改善に努めている。</t>
  </si>
  <si>
    <t>14.地域課題探究の実施</t>
    <rPh sb="3" eb="5">
      <t>チイキ</t>
    </rPh>
    <rPh sb="5" eb="7">
      <t>カダイ</t>
    </rPh>
    <phoneticPr fontId="1"/>
  </si>
  <si>
    <t>20.外部研修への参加・校内研修の実施</t>
    <phoneticPr fontId="1"/>
  </si>
  <si>
    <t>６.海外探究活動・海外語学研修の実施</t>
    <rPh sb="4" eb="6">
      <t>タンキュウ</t>
    </rPh>
    <rPh sb="6" eb="8">
      <t>カツドウ</t>
    </rPh>
    <rPh sb="9" eb="11">
      <t>カイガイ</t>
    </rPh>
    <phoneticPr fontId="1"/>
  </si>
  <si>
    <t>松浦</t>
    <rPh sb="0" eb="2">
      <t>マツウラ</t>
    </rPh>
    <phoneticPr fontId="1"/>
  </si>
  <si>
    <t>⬆0.4</t>
  </si>
  <si>
    <t>⬆0.2</t>
  </si>
  <si>
    <t>⬆0.1</t>
  </si>
  <si>
    <t>昨年比</t>
    <rPh sb="0" eb="3">
      <t>サクネンヒ</t>
    </rPh>
    <phoneticPr fontId="1"/>
  </si>
  <si>
    <t>C(2.6)</t>
  </si>
  <si>
    <t>±0</t>
  </si>
  <si>
    <t>⬆0.1</t>
    <phoneticPr fontId="1"/>
  </si>
  <si>
    <t>９.GLiSリーダーシップワークの実施</t>
    <phoneticPr fontId="1"/>
  </si>
  <si>
    <t>10.専門機関講師による科学探究・実験講座</t>
    <rPh sb="3" eb="5">
      <t>センモン</t>
    </rPh>
    <rPh sb="5" eb="7">
      <t>キカン</t>
    </rPh>
    <rPh sb="7" eb="9">
      <t>コウシ</t>
    </rPh>
    <rPh sb="14" eb="16">
      <t>タンキュウ</t>
    </rPh>
    <phoneticPr fontId="1"/>
  </si>
  <si>
    <t>29.広報誌「緑樹」の発行</t>
    <rPh sb="3" eb="6">
      <t>コウホウシ</t>
    </rPh>
    <rPh sb="7" eb="9">
      <t>リョクジュ</t>
    </rPh>
    <rPh sb="11" eb="13">
      <t>ハッコウ</t>
    </rPh>
    <phoneticPr fontId="1"/>
  </si>
  <si>
    <t>21.1人一台端末利用に向けた活用研究</t>
    <phoneticPr fontId="1"/>
  </si>
  <si>
    <t>３.習熟度別少人数授業（英・数）の実施</t>
    <phoneticPr fontId="1"/>
  </si>
  <si>
    <t>1.指導計画の作成及び観点別評価と指導の一体化</t>
    <rPh sb="2" eb="4">
      <t>シドウ</t>
    </rPh>
    <rPh sb="4" eb="6">
      <t>ケイカク</t>
    </rPh>
    <rPh sb="7" eb="9">
      <t>サクセイ</t>
    </rPh>
    <rPh sb="9" eb="10">
      <t>オヨ</t>
    </rPh>
    <rPh sb="11" eb="13">
      <t>カンテン</t>
    </rPh>
    <rPh sb="13" eb="14">
      <t>ベツ</t>
    </rPh>
    <rPh sb="14" eb="16">
      <t>ヒョウカ</t>
    </rPh>
    <rPh sb="17" eb="19">
      <t>シドウ</t>
    </rPh>
    <rPh sb="20" eb="23">
      <t>イッタイカ</t>
    </rPh>
    <phoneticPr fontId="1"/>
  </si>
  <si>
    <t>A(4.5)</t>
  </si>
  <si>
    <t>A(4)</t>
  </si>
  <si>
    <t>▽-0.100000000000001</t>
  </si>
  <si>
    <t>▽-0.2</t>
  </si>
  <si>
    <t>▽-0.3</t>
  </si>
  <si>
    <t>▽-0.1</t>
    <phoneticPr fontId="1"/>
  </si>
  <si>
    <t>3.新学習指導要領を踏まえた探究活動の授業</t>
    <rPh sb="2" eb="5">
      <t>シンガクシュウ</t>
    </rPh>
    <rPh sb="5" eb="7">
      <t>シドウ</t>
    </rPh>
    <rPh sb="7" eb="9">
      <t>ヨウリョウ</t>
    </rPh>
    <rPh sb="10" eb="11">
      <t>フ</t>
    </rPh>
    <rPh sb="14" eb="16">
      <t>タンキュウ</t>
    </rPh>
    <rPh sb="16" eb="18">
      <t>カツドウ</t>
    </rPh>
    <rPh sb="19" eb="21">
      <t>ジュギョウ</t>
    </rPh>
    <phoneticPr fontId="1"/>
  </si>
  <si>
    <t>７.国際交流（姉妹校交流、オンライン活用）</t>
    <rPh sb="2" eb="4">
      <t>コクサイ</t>
    </rPh>
    <rPh sb="4" eb="6">
      <t>コウリュウ</t>
    </rPh>
    <rPh sb="7" eb="10">
      <t>シマイコウ</t>
    </rPh>
    <rPh sb="10" eb="12">
      <t>コウリュウ</t>
    </rPh>
    <rPh sb="18" eb="20">
      <t>カツヨウ</t>
    </rPh>
    <phoneticPr fontId="1"/>
  </si>
  <si>
    <t>24.情報セキュリティー徹底、情報資産管理</t>
    <rPh sb="12" eb="14">
      <t>テッテイ</t>
    </rPh>
    <rPh sb="15" eb="17">
      <t>ジョウホウ</t>
    </rPh>
    <rPh sb="17" eb="19">
      <t>シサン</t>
    </rPh>
    <rPh sb="19" eb="21">
      <t>カンリ</t>
    </rPh>
    <phoneticPr fontId="1"/>
  </si>
  <si>
    <t>27.地元企業・自治体・大学等との連携</t>
    <rPh sb="8" eb="11">
      <t>ジチタイ</t>
    </rPh>
    <rPh sb="12" eb="14">
      <t>ダイガク</t>
    </rPh>
    <phoneticPr fontId="1"/>
  </si>
  <si>
    <t>30.HP・ブログ等の発信</t>
    <phoneticPr fontId="1"/>
  </si>
  <si>
    <t>大前</t>
    <rPh sb="0" eb="2">
      <t>オオマエ</t>
    </rPh>
    <phoneticPr fontId="1"/>
  </si>
  <si>
    <t>嶋
田</t>
    <phoneticPr fontId="1"/>
  </si>
  <si>
    <t>浅貝</t>
    <rPh sb="0" eb="1">
      <t>セン</t>
    </rPh>
    <rPh sb="1" eb="2">
      <t>カイ</t>
    </rPh>
    <phoneticPr fontId="1"/>
  </si>
  <si>
    <t>乾</t>
    <phoneticPr fontId="1"/>
  </si>
  <si>
    <t>井上</t>
    <phoneticPr fontId="1"/>
  </si>
  <si>
    <t>上山</t>
    <phoneticPr fontId="1"/>
  </si>
  <si>
    <t>胡居</t>
    <rPh sb="0" eb="1">
      <t>エビス</t>
    </rPh>
    <rPh sb="1" eb="2">
      <t>イ</t>
    </rPh>
    <phoneticPr fontId="1"/>
  </si>
  <si>
    <t>大野</t>
    <rPh sb="0" eb="2">
      <t>オオノ</t>
    </rPh>
    <phoneticPr fontId="1"/>
  </si>
  <si>
    <t>梶</t>
    <rPh sb="0" eb="1">
      <t>カジ</t>
    </rPh>
    <phoneticPr fontId="1"/>
  </si>
  <si>
    <t>北方</t>
    <rPh sb="0" eb="1">
      <t>キタ</t>
    </rPh>
    <rPh sb="1" eb="2">
      <t>カタ</t>
    </rPh>
    <phoneticPr fontId="1"/>
  </si>
  <si>
    <t>木野</t>
    <rPh sb="0" eb="2">
      <t>キノ</t>
    </rPh>
    <phoneticPr fontId="1"/>
  </si>
  <si>
    <t>黒田</t>
    <rPh sb="0" eb="2">
      <t>クロダ</t>
    </rPh>
    <phoneticPr fontId="1"/>
  </si>
  <si>
    <t>小谷</t>
    <rPh sb="0" eb="2">
      <t>コタニ</t>
    </rPh>
    <phoneticPr fontId="1"/>
  </si>
  <si>
    <t>佐藤</t>
    <rPh sb="0" eb="2">
      <t>サトウ</t>
    </rPh>
    <phoneticPr fontId="1"/>
  </si>
  <si>
    <t>正田</t>
    <rPh sb="0" eb="2">
      <t>ショウダ</t>
    </rPh>
    <phoneticPr fontId="1"/>
  </si>
  <si>
    <t>進藤</t>
    <rPh sb="0" eb="2">
      <t>シンドウ</t>
    </rPh>
    <phoneticPr fontId="1"/>
  </si>
  <si>
    <t>新免</t>
    <rPh sb="0" eb="1">
      <t>シン</t>
    </rPh>
    <rPh sb="1" eb="2">
      <t>メン</t>
    </rPh>
    <phoneticPr fontId="1"/>
  </si>
  <si>
    <t>高木宏</t>
    <rPh sb="0" eb="2">
      <t>タカギ</t>
    </rPh>
    <rPh sb="2" eb="3">
      <t>ヒロシ</t>
    </rPh>
    <phoneticPr fontId="1"/>
  </si>
  <si>
    <t>辻道</t>
    <phoneticPr fontId="1"/>
  </si>
  <si>
    <t>土田</t>
    <phoneticPr fontId="1"/>
  </si>
  <si>
    <t>豊崎</t>
    <phoneticPr fontId="1"/>
  </si>
  <si>
    <t>豊田</t>
    <phoneticPr fontId="1"/>
  </si>
  <si>
    <t>内藤</t>
    <phoneticPr fontId="1"/>
  </si>
  <si>
    <t>中塩</t>
    <phoneticPr fontId="1"/>
  </si>
  <si>
    <t>中村</t>
    <rPh sb="0" eb="2">
      <t>ナカムラ</t>
    </rPh>
    <phoneticPr fontId="1"/>
  </si>
  <si>
    <t>萩</t>
    <rPh sb="0" eb="1">
      <t>ハギ</t>
    </rPh>
    <phoneticPr fontId="1"/>
  </si>
  <si>
    <t>古川</t>
    <rPh sb="0" eb="2">
      <t>フルカワ</t>
    </rPh>
    <phoneticPr fontId="1"/>
  </si>
  <si>
    <t>星川</t>
    <rPh sb="0" eb="2">
      <t>ホシカワ</t>
    </rPh>
    <phoneticPr fontId="1"/>
  </si>
  <si>
    <t>増山</t>
    <rPh sb="0" eb="2">
      <t>マスヤマ</t>
    </rPh>
    <phoneticPr fontId="1"/>
  </si>
  <si>
    <t>松村</t>
    <phoneticPr fontId="1"/>
  </si>
  <si>
    <t>森
本</t>
    <phoneticPr fontId="1"/>
  </si>
  <si>
    <t>山内</t>
    <rPh sb="0" eb="2">
      <t>ヤマウチ</t>
    </rPh>
    <phoneticPr fontId="1"/>
  </si>
  <si>
    <t>山﨑</t>
    <rPh sb="0" eb="2">
      <t>ヤマサキ</t>
    </rPh>
    <phoneticPr fontId="1"/>
  </si>
  <si>
    <t>山田</t>
    <phoneticPr fontId="1"/>
  </si>
  <si>
    <t>横山</t>
    <phoneticPr fontId="1"/>
  </si>
  <si>
    <t>米本</t>
    <phoneticPr fontId="1"/>
  </si>
  <si>
    <t>小椋</t>
    <phoneticPr fontId="1"/>
  </si>
  <si>
    <t>受川</t>
    <phoneticPr fontId="1"/>
  </si>
  <si>
    <t>齋藤</t>
    <rPh sb="0" eb="2">
      <t>サイトウ</t>
    </rPh>
    <phoneticPr fontId="1"/>
  </si>
  <si>
    <t>C(2.9)</t>
  </si>
  <si>
    <t>▽-0.1</t>
  </si>
  <si>
    <t>▽-0.5</t>
  </si>
  <si>
    <t>B</t>
    <phoneticPr fontId="1"/>
  </si>
  <si>
    <t>１ スクールミッション</t>
    <phoneticPr fontId="1"/>
  </si>
  <si>
    <t>「誠実　克己　忠恕」の理念のもと、理解力、思考力、協働力、探究力を備え、世界や地域の課題を自分の課題として仲間と一緒に解決に向けて活動するグローカル・リーダーとして、これからの社会を切り拓くことのできる人材を育成する。　　</t>
    <phoneticPr fontId="1"/>
  </si>
  <si>
    <t>２スクールポリシー</t>
    <phoneticPr fontId="1"/>
  </si>
  <si>
    <t>令和５年度　学校自己評価アンケート</t>
    <rPh sb="0" eb="2">
      <t>レイワ</t>
    </rPh>
    <rPh sb="3" eb="5">
      <t>ネンド</t>
    </rPh>
    <rPh sb="6" eb="8">
      <t>ガッコウ</t>
    </rPh>
    <rPh sb="8" eb="10">
      <t>ジコ</t>
    </rPh>
    <rPh sb="10" eb="12">
      <t>ヒョウカ</t>
    </rPh>
    <phoneticPr fontId="1"/>
  </si>
  <si>
    <t>24.情報セキュリティー徹底、情報資産の管理</t>
    <rPh sb="12" eb="14">
      <t>テッテイ</t>
    </rPh>
    <rPh sb="15" eb="17">
      <t>ジョウホウ</t>
    </rPh>
    <rPh sb="17" eb="19">
      <t>シサン</t>
    </rPh>
    <rPh sb="20" eb="22">
      <t>カンリ</t>
    </rPh>
    <phoneticPr fontId="1"/>
  </si>
  <si>
    <t>28.PTAと連携したミマモルメの有効活用</t>
    <rPh sb="17" eb="19">
      <t>ユウコウ</t>
    </rPh>
    <rPh sb="19" eb="21">
      <t>カツヨウ</t>
    </rPh>
    <phoneticPr fontId="1"/>
  </si>
  <si>
    <t>29.広報誌「緑樹」、生徒指導部通信の発行</t>
    <rPh sb="3" eb="6">
      <t>コウホウシ</t>
    </rPh>
    <rPh sb="7" eb="9">
      <t>リョクジュ</t>
    </rPh>
    <rPh sb="11" eb="13">
      <t>セイト</t>
    </rPh>
    <rPh sb="13" eb="15">
      <t>シドウ</t>
    </rPh>
    <rPh sb="15" eb="16">
      <t>ブ</t>
    </rPh>
    <rPh sb="16" eb="18">
      <t>ツウシン</t>
    </rPh>
    <rPh sb="19" eb="21">
      <t>ハッコウ</t>
    </rPh>
    <phoneticPr fontId="1"/>
  </si>
  <si>
    <t>30.HP・ブログ等の発信</t>
    <phoneticPr fontId="1"/>
  </si>
  <si>
    <t>21.1人一台端末利用に向けた活用研究</t>
    <phoneticPr fontId="1"/>
  </si>
  <si>
    <t>２.新学習指導要領を踏まえ探究活動を取り入れた授業</t>
    <rPh sb="2" eb="5">
      <t>シンガクシュウ</t>
    </rPh>
    <rPh sb="5" eb="7">
      <t>シドウ</t>
    </rPh>
    <rPh sb="7" eb="9">
      <t>ヨウリョウ</t>
    </rPh>
    <rPh sb="10" eb="11">
      <t>フ</t>
    </rPh>
    <rPh sb="13" eb="15">
      <t>タンキュウ</t>
    </rPh>
    <rPh sb="15" eb="17">
      <t>カツドウ</t>
    </rPh>
    <rPh sb="18" eb="19">
      <t>ト</t>
    </rPh>
    <rPh sb="20" eb="21">
      <t>イ</t>
    </rPh>
    <rPh sb="23" eb="25">
      <t>ジュギョウ</t>
    </rPh>
    <phoneticPr fontId="1"/>
  </si>
  <si>
    <t>１.指導計画の作成及び観点別評価と指導の一体化</t>
    <rPh sb="2" eb="4">
      <t>シドウ</t>
    </rPh>
    <rPh sb="4" eb="6">
      <t>ケイカク</t>
    </rPh>
    <rPh sb="7" eb="9">
      <t>サクセイ</t>
    </rPh>
    <rPh sb="9" eb="10">
      <t>オヨ</t>
    </rPh>
    <rPh sb="11" eb="13">
      <t>カンテン</t>
    </rPh>
    <rPh sb="13" eb="14">
      <t>ベツ</t>
    </rPh>
    <rPh sb="14" eb="16">
      <t>ヒョウカ</t>
    </rPh>
    <rPh sb="17" eb="19">
      <t>シドウ</t>
    </rPh>
    <rPh sb="20" eb="23">
      <t>イッタイカ</t>
    </rPh>
    <phoneticPr fontId="1"/>
  </si>
  <si>
    <t>藤原</t>
    <rPh sb="0" eb="2">
      <t>フジワラ</t>
    </rPh>
    <phoneticPr fontId="1"/>
  </si>
  <si>
    <t>阿賀野</t>
    <phoneticPr fontId="1"/>
  </si>
  <si>
    <t>池袋</t>
    <rPh sb="0" eb="2">
      <t>イケブクロ</t>
    </rPh>
    <phoneticPr fontId="1"/>
  </si>
  <si>
    <t>定森</t>
    <rPh sb="0" eb="2">
      <t>サダモリ</t>
    </rPh>
    <phoneticPr fontId="1"/>
  </si>
  <si>
    <t>西峯</t>
    <rPh sb="0" eb="2">
      <t>ニシミネ</t>
    </rPh>
    <phoneticPr fontId="1"/>
  </si>
  <si>
    <t>林祥</t>
    <rPh sb="0" eb="1">
      <t>ハヤシ</t>
    </rPh>
    <rPh sb="1" eb="2">
      <t>ショウ</t>
    </rPh>
    <phoneticPr fontId="1"/>
  </si>
  <si>
    <t>林英</t>
    <rPh sb="0" eb="1">
      <t>ハヤシ</t>
    </rPh>
    <rPh sb="1" eb="2">
      <t>エイ</t>
    </rPh>
    <phoneticPr fontId="1"/>
  </si>
  <si>
    <t>眞瀬田</t>
    <rPh sb="0" eb="3">
      <t>マセタ</t>
    </rPh>
    <phoneticPr fontId="1"/>
  </si>
  <si>
    <t>村山</t>
    <rPh sb="0" eb="2">
      <t>ムラヤマ</t>
    </rPh>
    <phoneticPr fontId="1"/>
  </si>
  <si>
    <t>芝橋</t>
    <rPh sb="0" eb="2">
      <t>シバハシ</t>
    </rPh>
    <phoneticPr fontId="1"/>
  </si>
  <si>
    <t>奥野</t>
    <rPh sb="0" eb="2">
      <t>オクノ</t>
    </rPh>
    <phoneticPr fontId="1"/>
  </si>
  <si>
    <t>島本</t>
    <rPh sb="0" eb="2">
      <t>シマモト</t>
    </rPh>
    <phoneticPr fontId="1"/>
  </si>
  <si>
    <t>安田</t>
    <rPh sb="0" eb="2">
      <t>ヤスダ</t>
    </rPh>
    <phoneticPr fontId="1"/>
  </si>
  <si>
    <t>大垣</t>
    <rPh sb="0" eb="2">
      <t>オオガキ</t>
    </rPh>
    <phoneticPr fontId="1"/>
  </si>
  <si>
    <t>R4 平均</t>
    <rPh sb="3" eb="5">
      <t>ヘイキン</t>
    </rPh>
    <phoneticPr fontId="1"/>
  </si>
  <si>
    <t>毎年夏の4技能試験の監督確保が難しいのが課題。
特に国際交流には先生方のみならず、生徒たちも前向きに取り組んでいるように感じる。
姉妹校や台湾への理解度（職員・生徒共々）</t>
    <phoneticPr fontId="1"/>
  </si>
  <si>
    <t>先生方、生徒ともに活発に行事に取り組んでいる印象を受けている。
GLiS入学者の２，３年生での状況や進路について</t>
    <phoneticPr fontId="1"/>
  </si>
  <si>
    <t>生徒会が中心となり、自主的な取り組みも取り入れられた生徒主体の活動という点が評価できる。
生徒が主体的に行事等に参加することができていた。自分たちで考える機会をたくさん与えることができた。
生徒の主体性を伸ばしつつ、活かしながら実施している。
地域活動の機会や参加者の少なさ</t>
    <phoneticPr fontId="1"/>
  </si>
  <si>
    <t>生徒が主体的に行事等に参加することができていた。自分たちで考える機会をたくさん与えることができた。
生徒の実態を適宜把握しながら実施している。
朝の登校指導の効果〇</t>
    <phoneticPr fontId="1"/>
  </si>
  <si>
    <t>校務支援システムが働き方改革の推進に繋がっているのかはわかりません。
働き方改革の推進を先生方個人個人で積極的に行っている。
仕事量、働き方の格差</t>
    <phoneticPr fontId="1"/>
  </si>
  <si>
    <t>校内委員会の目的をもう少し明確にできたらよいと思う
情報共有が非常に綿密に行われており、対応などへの行動が早期である。
人権意識の格差</t>
    <phoneticPr fontId="1"/>
  </si>
  <si>
    <t>ご家庭への情報共有・連携を高い頻度で行っている。
ミマモルメの利便性〇　家庭や生徒の状況把握がしづらくなった
生徒主体のオープンハイスクールが外部の評判もよく評価できる。</t>
    <phoneticPr fontId="1"/>
  </si>
  <si>
    <t>ロイロノートなどのツールを必要に応じて使用しながら授業を実施できた。　　
生徒の実態を把握することが今後の課題である。
ICT機器を使用することが目的となりがち。深く考える力、忍耐力、発想力が急激に落ちている。</t>
    <phoneticPr fontId="1"/>
  </si>
  <si>
    <t>生徒理解を意識しながら生徒と関わることができた。
学級や部活のファシリテーションが不十分であったため、今後さらに経験を積んでいく必要がある。
生徒と関わる時間の捻出</t>
    <phoneticPr fontId="1"/>
  </si>
  <si>
    <t>同僚の先生方への相談・協力を意識しながら働くことができた。
今後は分掌の仕事内容の全貌を認知・意識しながら仕事を行う必要がある。
ミマモルメやクラスルームの導入により、利便性が向上したとともに、逆に緊急の場合に直接連絡がとりづらくなっている。また、休日、夜間でも常に繋がり続けていて、完全にオフになりにくく精神的に休むことができない。</t>
    <phoneticPr fontId="1"/>
  </si>
  <si>
    <t>授業内での実践を新たに実施したり改善しながら行ったりしている。
今年度は保護者と関わる機会が少なかったため、適切な言動には今後一層留意する必要がある。
教材研究や教科指導に割く時間の捻出</t>
    <phoneticPr fontId="1"/>
  </si>
  <si>
    <t>生徒・保護者の質(能力)・意識が変わってきていることが明らかになってきているので、教師(学校)として、今までとは違うという意識改革が必要と思われる。
昨年度まで、明石高校の薄井先生によるGLｉｓ特別授業が実施されていましたが、今年度から実施されていないのはなぜなんでしょうか？
失敗してもいいのでもっと生徒にさせる、失敗しても次につなげられるように考えさせることが大切だと思います。そして、もっと生徒の人権を考えた接し方が必要ではないかと考えています。
学校全体での取り組みについて、私自身が見習わなければいけない点が多いと感じている。仕事の中で経験を積みながら、速やかな行動と反省を意識して教育活動に取り組んでいきたい。
伝統校の良さである縦の繋がりが、ここ数年、際立ってなくなりつつあるように思います。縦割りで実施していた体育祭も、クラスの増減により中断したため、次に伝統行事を復活させる時には、教師も生徒も以前を知らないため引き継ぐのが難しくなっていくと危惧しています。集団意識が乏しくなってきているのは、生徒同士、教員同士も同じで、機会を設けて努めていかなければ、帰属意識が低くなり伝統校の雰囲気がなくなってしまうのではないでしょうか。伝統だけに捉われるのもよくないとは思いますが。</t>
    <phoneticPr fontId="1"/>
  </si>
  <si>
    <t>令和５年度　兵庫県立伊丹高等学校　学校評価</t>
    <rPh sb="0" eb="2">
      <t>レイワ</t>
    </rPh>
    <rPh sb="3" eb="5">
      <t>ネンド</t>
    </rPh>
    <rPh sb="6" eb="16">
      <t>ヒョウゴケンリツイタミコウトウガッコウ</t>
    </rPh>
    <rPh sb="17" eb="19">
      <t>ガッコウ</t>
    </rPh>
    <rPh sb="19" eb="21">
      <t>ヒョウカ</t>
    </rPh>
    <phoneticPr fontId="1"/>
  </si>
  <si>
    <t>　</t>
    <phoneticPr fontId="1"/>
  </si>
  <si>
    <r>
      <rPr>
        <sz val="14"/>
        <color theme="1"/>
        <rFont val="UD デジタル 教科書体 NP-B"/>
        <family val="1"/>
        <charset val="128"/>
      </rPr>
      <t>育成をめざす資質・能力に関する方針（グラデュエーション・ポリシー）
①　世界や地域の課題を自分の課題として、解決に向けて探究するとともに、仲間と一緒に活動する人物、グローカル・リーダー
　（GL）を育成します。
②　座学のみならず、地域等と連携した多彩な活動等に取り組み、将来予測が困難な時代に未来を切り拓くGLに必要な3つの心と
　　4つの力を身に付けます。
　　　3つの心……誠実・克己・忠恕
　　　4つの力……理解力・思考力・協働力・探究力</t>
    </r>
    <r>
      <rPr>
        <sz val="10"/>
        <color rgb="FFFF0000"/>
        <rFont val="UD デジタル 教科書体 NP-B"/>
        <family val="1"/>
        <charset val="128"/>
      </rPr>
      <t xml:space="preserve">
</t>
    </r>
    <phoneticPr fontId="1"/>
  </si>
  <si>
    <t>A(4.6)</t>
  </si>
  <si>
    <t>⬆1.7</t>
  </si>
  <si>
    <t>⬆0.5</t>
  </si>
  <si>
    <t>C(2.8)</t>
  </si>
  <si>
    <t>⬆0.1</t>
    <phoneticPr fontId="1"/>
  </si>
  <si>
    <t>▽-0.1</t>
    <phoneticPr fontId="1"/>
  </si>
  <si>
    <t>⬆0.1</t>
    <phoneticPr fontId="1"/>
  </si>
  <si>
    <t>A</t>
    <phoneticPr fontId="1"/>
  </si>
  <si>
    <t>B</t>
    <phoneticPr fontId="1"/>
  </si>
  <si>
    <t>A(4.0)</t>
    <phoneticPr fontId="1"/>
  </si>
  <si>
    <t>B</t>
    <phoneticPr fontId="1"/>
  </si>
  <si>
    <t>A</t>
    <phoneticPr fontId="1"/>
  </si>
  <si>
    <t>生徒が活動した内容と評価の一体化は行えた。必要に応じて補習を行えた。
授業内容の見直しと改変を積極的に行っている。
大学入試があまり変わらない現状で、新課程、新評価の生徒たちがどのような学力をつけて大学入試に臨むのか。基礎学力や知識が習得できているのか。</t>
    <rPh sb="27" eb="29">
      <t>ホシュウ</t>
    </rPh>
    <phoneticPr fontId="1"/>
  </si>
  <si>
    <t xml:space="preserve">○学習指導要領の改訂に伴う授業内容の見直しや改変については積極的に行えており、生徒が活動した内容と評価の一体化は行えている。
○習熟度別少人数授業は、概ね生徒のニーズに合致した実施ができているが、補習や課題の内容等については、生徒保護者アンケートでも不満な結果がでており、今後の検討課題である。
</t>
    <rPh sb="3" eb="5">
      <t>シドウ</t>
    </rPh>
    <rPh sb="5" eb="7">
      <t>ヨウリョウ</t>
    </rPh>
    <rPh sb="8" eb="10">
      <t>カイテイ</t>
    </rPh>
    <rPh sb="11" eb="12">
      <t>トモナ</t>
    </rPh>
    <rPh sb="13" eb="15">
      <t>ジュギョウ</t>
    </rPh>
    <rPh sb="15" eb="17">
      <t>ナイヨウ</t>
    </rPh>
    <rPh sb="18" eb="20">
      <t>ミナオ</t>
    </rPh>
    <rPh sb="22" eb="24">
      <t>カイヘン</t>
    </rPh>
    <rPh sb="29" eb="32">
      <t>セッキョクテキ</t>
    </rPh>
    <rPh sb="33" eb="34">
      <t>オコナ</t>
    </rPh>
    <rPh sb="39" eb="41">
      <t>セイト</t>
    </rPh>
    <rPh sb="42" eb="44">
      <t>カツドウ</t>
    </rPh>
    <rPh sb="46" eb="48">
      <t>ナイヨウ</t>
    </rPh>
    <rPh sb="49" eb="51">
      <t>ヒョウカ</t>
    </rPh>
    <rPh sb="52" eb="55">
      <t>イッタイカ</t>
    </rPh>
    <rPh sb="56" eb="57">
      <t>オコナ</t>
    </rPh>
    <rPh sb="75" eb="76">
      <t>オオム</t>
    </rPh>
    <rPh sb="98" eb="100">
      <t>ホシュウ</t>
    </rPh>
    <rPh sb="101" eb="103">
      <t>カダイ</t>
    </rPh>
    <rPh sb="104" eb="106">
      <t>ナイヨウ</t>
    </rPh>
    <rPh sb="106" eb="107">
      <t>トウ</t>
    </rPh>
    <rPh sb="113" eb="115">
      <t>セイト</t>
    </rPh>
    <rPh sb="115" eb="118">
      <t>ホゴシャ</t>
    </rPh>
    <rPh sb="125" eb="127">
      <t>フマン</t>
    </rPh>
    <rPh sb="128" eb="130">
      <t>ケッカ</t>
    </rPh>
    <rPh sb="136" eb="138">
      <t>コンゴ</t>
    </rPh>
    <rPh sb="139" eb="141">
      <t>ケントウ</t>
    </rPh>
    <rPh sb="141" eb="143">
      <t>カダイ</t>
    </rPh>
    <phoneticPr fontId="1"/>
  </si>
  <si>
    <t>○海外研修や国際交流は、今年度久しぶりに実施でき、先生方のみならず、生徒たちも前向きに取り組んでいるように感じられる。一方で、アンケートらは不満の声も一定数あり、今年度の検証をしっかりとし、来年度の更なる活動の充実を目指していく。</t>
    <rPh sb="3" eb="5">
      <t>ケンシュウ</t>
    </rPh>
    <rPh sb="12" eb="15">
      <t>コンネンド</t>
    </rPh>
    <rPh sb="15" eb="16">
      <t>ヒサ</t>
    </rPh>
    <rPh sb="20" eb="22">
      <t>ジッシ</t>
    </rPh>
    <rPh sb="25" eb="28">
      <t>センセイガタ</t>
    </rPh>
    <rPh sb="34" eb="36">
      <t>セイト</t>
    </rPh>
    <rPh sb="39" eb="41">
      <t>マエム</t>
    </rPh>
    <rPh sb="43" eb="44">
      <t>ト</t>
    </rPh>
    <rPh sb="45" eb="46">
      <t>ク</t>
    </rPh>
    <rPh sb="53" eb="54">
      <t>カン</t>
    </rPh>
    <rPh sb="59" eb="61">
      <t>イッポウ</t>
    </rPh>
    <rPh sb="70" eb="72">
      <t>フマン</t>
    </rPh>
    <rPh sb="73" eb="74">
      <t>コエ</t>
    </rPh>
    <rPh sb="75" eb="78">
      <t>イッテイスウ</t>
    </rPh>
    <rPh sb="81" eb="84">
      <t>コンネンド</t>
    </rPh>
    <rPh sb="85" eb="87">
      <t>ケンショウ</t>
    </rPh>
    <rPh sb="95" eb="98">
      <t>ライネンド</t>
    </rPh>
    <rPh sb="99" eb="100">
      <t>サラ</t>
    </rPh>
    <rPh sb="102" eb="104">
      <t>カツドウ</t>
    </rPh>
    <rPh sb="105" eb="107">
      <t>ジュウジツ</t>
    </rPh>
    <rPh sb="108" eb="110">
      <t>メザ</t>
    </rPh>
    <phoneticPr fontId="1"/>
  </si>
  <si>
    <t>○GLiS生徒自身が、主体的に活動に取り組んでいる様子が随所に見られ、教員のフォローもできている。
○これまでの取組に加え、新たな取組を生徒からの発案で実施できていることは、とても有意義なことである。</t>
    <rPh sb="5" eb="7">
      <t>セイト</t>
    </rPh>
    <rPh sb="7" eb="9">
      <t>ジシン</t>
    </rPh>
    <rPh sb="11" eb="14">
      <t>シュタイテキ</t>
    </rPh>
    <rPh sb="15" eb="17">
      <t>カツドウ</t>
    </rPh>
    <rPh sb="18" eb="19">
      <t>ト</t>
    </rPh>
    <rPh sb="20" eb="21">
      <t>ク</t>
    </rPh>
    <rPh sb="25" eb="27">
      <t>ヨウス</t>
    </rPh>
    <rPh sb="28" eb="30">
      <t>ズイショ</t>
    </rPh>
    <rPh sb="31" eb="32">
      <t>ミ</t>
    </rPh>
    <rPh sb="35" eb="37">
      <t>キョウイン</t>
    </rPh>
    <rPh sb="56" eb="58">
      <t>トリク</t>
    </rPh>
    <rPh sb="59" eb="60">
      <t>クワ</t>
    </rPh>
    <rPh sb="62" eb="63">
      <t>アラ</t>
    </rPh>
    <rPh sb="65" eb="67">
      <t>トリクミ</t>
    </rPh>
    <rPh sb="68" eb="70">
      <t>セイト</t>
    </rPh>
    <rPh sb="73" eb="75">
      <t>ハツアン</t>
    </rPh>
    <rPh sb="76" eb="78">
      <t>ジッシ</t>
    </rPh>
    <rPh sb="90" eb="93">
      <t>ユウイギ</t>
    </rPh>
    <phoneticPr fontId="1"/>
  </si>
  <si>
    <t>○生徒会が中心となり、自主的な取組も取り入れながら生徒主体の活動ができている。特に県伊祭では、久しぶりの一般公開が大盛況であった。
○地域課題探究は実施しているが、更なる内容の向上が必要だと感じられる。
○地域活動の機会や参加者が少ないので、来年度は力を入れていく。</t>
    <rPh sb="11" eb="14">
      <t>ジシュテキ</t>
    </rPh>
    <rPh sb="15" eb="17">
      <t>トリクミ</t>
    </rPh>
    <rPh sb="18" eb="19">
      <t>ト</t>
    </rPh>
    <rPh sb="20" eb="21">
      <t>イ</t>
    </rPh>
    <rPh sb="25" eb="27">
      <t>セイト</t>
    </rPh>
    <rPh sb="27" eb="29">
      <t>シュタイ</t>
    </rPh>
    <rPh sb="30" eb="32">
      <t>カツドウ</t>
    </rPh>
    <rPh sb="39" eb="40">
      <t>トク</t>
    </rPh>
    <rPh sb="41" eb="42">
      <t>ケン</t>
    </rPh>
    <rPh sb="42" eb="44">
      <t>イサイ</t>
    </rPh>
    <rPh sb="47" eb="48">
      <t>ヒサ</t>
    </rPh>
    <rPh sb="52" eb="54">
      <t>イッパン</t>
    </rPh>
    <rPh sb="54" eb="56">
      <t>コウカイ</t>
    </rPh>
    <rPh sb="57" eb="60">
      <t>ダイセイキョウ</t>
    </rPh>
    <rPh sb="67" eb="69">
      <t>チイキ</t>
    </rPh>
    <rPh sb="69" eb="71">
      <t>カダイ</t>
    </rPh>
    <rPh sb="71" eb="73">
      <t>タンキュウ</t>
    </rPh>
    <rPh sb="74" eb="76">
      <t>ジッシ</t>
    </rPh>
    <rPh sb="82" eb="83">
      <t>サラ</t>
    </rPh>
    <rPh sb="85" eb="87">
      <t>ナイヨウ</t>
    </rPh>
    <rPh sb="88" eb="90">
      <t>コウジョウ</t>
    </rPh>
    <rPh sb="91" eb="93">
      <t>ヒツヨウ</t>
    </rPh>
    <rPh sb="95" eb="96">
      <t>カン</t>
    </rPh>
    <rPh sb="103" eb="105">
      <t>チイキ</t>
    </rPh>
    <rPh sb="105" eb="107">
      <t>カツドウ</t>
    </rPh>
    <rPh sb="108" eb="110">
      <t>キカイ</t>
    </rPh>
    <rPh sb="111" eb="113">
      <t>サンカ</t>
    </rPh>
    <rPh sb="113" eb="114">
      <t>シャ</t>
    </rPh>
    <rPh sb="115" eb="116">
      <t>スク</t>
    </rPh>
    <rPh sb="121" eb="124">
      <t>ライネンド</t>
    </rPh>
    <rPh sb="125" eb="126">
      <t>チカラ</t>
    </rPh>
    <rPh sb="127" eb="128">
      <t>イ</t>
    </rPh>
    <phoneticPr fontId="1"/>
  </si>
  <si>
    <t>○生徒自身が自分たちで考える機会が確保され、主体的に行事に参加できている。
○部活動においては、活動内容に関する生徒や保護者との意思疎通の機会を設ける必要がある。
○朝の登校指導の効果は現れつつあるが、自転車のマナー等、今後も継続的な指導と啓発が必要である。</t>
    <rPh sb="1" eb="3">
      <t>セイト</t>
    </rPh>
    <rPh sb="3" eb="5">
      <t>ジシン</t>
    </rPh>
    <rPh sb="6" eb="8">
      <t>ジブン</t>
    </rPh>
    <rPh sb="11" eb="12">
      <t>カンガ</t>
    </rPh>
    <rPh sb="14" eb="16">
      <t>キカイ</t>
    </rPh>
    <rPh sb="17" eb="19">
      <t>カクホ</t>
    </rPh>
    <rPh sb="22" eb="25">
      <t>シュタイテキ</t>
    </rPh>
    <rPh sb="26" eb="28">
      <t>ギョウジ</t>
    </rPh>
    <rPh sb="29" eb="31">
      <t>サンカ</t>
    </rPh>
    <rPh sb="39" eb="42">
      <t>ブカツドウ</t>
    </rPh>
    <rPh sb="48" eb="50">
      <t>カツドウ</t>
    </rPh>
    <rPh sb="50" eb="52">
      <t>ナイヨウ</t>
    </rPh>
    <rPh sb="53" eb="54">
      <t>カン</t>
    </rPh>
    <rPh sb="56" eb="58">
      <t>セイト</t>
    </rPh>
    <rPh sb="59" eb="62">
      <t>ホゴシャ</t>
    </rPh>
    <rPh sb="64" eb="66">
      <t>イシ</t>
    </rPh>
    <rPh sb="66" eb="68">
      <t>ソツウ</t>
    </rPh>
    <rPh sb="69" eb="71">
      <t>キカイ</t>
    </rPh>
    <rPh sb="72" eb="73">
      <t>モウ</t>
    </rPh>
    <rPh sb="75" eb="77">
      <t>ヒツヨウ</t>
    </rPh>
    <rPh sb="83" eb="84">
      <t>アサ</t>
    </rPh>
    <rPh sb="85" eb="87">
      <t>トウコウ</t>
    </rPh>
    <rPh sb="87" eb="89">
      <t>シドウ</t>
    </rPh>
    <rPh sb="90" eb="92">
      <t>コウカ</t>
    </rPh>
    <rPh sb="93" eb="94">
      <t>アラワ</t>
    </rPh>
    <rPh sb="101" eb="104">
      <t>ジテンシャ</t>
    </rPh>
    <rPh sb="108" eb="109">
      <t>トウ</t>
    </rPh>
    <rPh sb="110" eb="112">
      <t>コンゴ</t>
    </rPh>
    <rPh sb="113" eb="116">
      <t>ケイゾクテキ</t>
    </rPh>
    <rPh sb="117" eb="119">
      <t>シドウ</t>
    </rPh>
    <rPh sb="120" eb="122">
      <t>ケイハツ</t>
    </rPh>
    <rPh sb="123" eb="125">
      <t>ヒツヨウ</t>
    </rPh>
    <phoneticPr fontId="1"/>
  </si>
  <si>
    <t>○今年度は、ICT委員会を中心とした、情報機器関係の職員研修を多く実施できた。特に、自動視点システムの利用教員が増えたことで、業務改善を進めることができた。
○働き方改革の推進を、教員個人が積極的に行っており、勤務時間の適正化が進んでいる。その一方で、仕事量や働き方の格差を感じる教員も少なくなく、引き続き業務改善に努めていく必要がある。</t>
    <rPh sb="1" eb="4">
      <t>コンネンド</t>
    </rPh>
    <rPh sb="9" eb="12">
      <t>イインカイ</t>
    </rPh>
    <rPh sb="13" eb="15">
      <t>チュウシン</t>
    </rPh>
    <rPh sb="19" eb="21">
      <t>ジョウホウ</t>
    </rPh>
    <rPh sb="21" eb="23">
      <t>キキ</t>
    </rPh>
    <rPh sb="23" eb="25">
      <t>カンケイ</t>
    </rPh>
    <rPh sb="26" eb="28">
      <t>ショクイン</t>
    </rPh>
    <rPh sb="28" eb="30">
      <t>ケンシュウ</t>
    </rPh>
    <rPh sb="31" eb="32">
      <t>オオ</t>
    </rPh>
    <rPh sb="33" eb="35">
      <t>ジッシ</t>
    </rPh>
    <rPh sb="39" eb="40">
      <t>トク</t>
    </rPh>
    <rPh sb="42" eb="44">
      <t>ジドウ</t>
    </rPh>
    <rPh sb="44" eb="46">
      <t>シテン</t>
    </rPh>
    <rPh sb="51" eb="53">
      <t>リヨウ</t>
    </rPh>
    <rPh sb="53" eb="55">
      <t>キョウイン</t>
    </rPh>
    <rPh sb="56" eb="57">
      <t>フ</t>
    </rPh>
    <rPh sb="63" eb="65">
      <t>ギョウム</t>
    </rPh>
    <rPh sb="65" eb="67">
      <t>カイゼン</t>
    </rPh>
    <rPh sb="68" eb="69">
      <t>スス</t>
    </rPh>
    <rPh sb="80" eb="81">
      <t>ハタラ</t>
    </rPh>
    <rPh sb="82" eb="83">
      <t>カタ</t>
    </rPh>
    <rPh sb="83" eb="85">
      <t>カイカク</t>
    </rPh>
    <rPh sb="86" eb="88">
      <t>スイシン</t>
    </rPh>
    <rPh sb="90" eb="92">
      <t>キョウイン</t>
    </rPh>
    <rPh sb="92" eb="94">
      <t>コジン</t>
    </rPh>
    <rPh sb="95" eb="98">
      <t>セッキョクテキ</t>
    </rPh>
    <rPh sb="99" eb="100">
      <t>オコナ</t>
    </rPh>
    <rPh sb="105" eb="107">
      <t>キンム</t>
    </rPh>
    <rPh sb="107" eb="109">
      <t>ジカン</t>
    </rPh>
    <rPh sb="110" eb="113">
      <t>テキセイカ</t>
    </rPh>
    <rPh sb="114" eb="115">
      <t>スス</t>
    </rPh>
    <rPh sb="122" eb="124">
      <t>イッポウ</t>
    </rPh>
    <rPh sb="126" eb="129">
      <t>シゴトリョウ</t>
    </rPh>
    <rPh sb="130" eb="131">
      <t>ハタラ</t>
    </rPh>
    <rPh sb="132" eb="133">
      <t>カタ</t>
    </rPh>
    <rPh sb="134" eb="136">
      <t>カクサ</t>
    </rPh>
    <rPh sb="137" eb="138">
      <t>カン</t>
    </rPh>
    <rPh sb="140" eb="142">
      <t>キョウイン</t>
    </rPh>
    <rPh sb="143" eb="144">
      <t>スク</t>
    </rPh>
    <rPh sb="149" eb="150">
      <t>ヒ</t>
    </rPh>
    <rPh sb="151" eb="152">
      <t>ツヅ</t>
    </rPh>
    <rPh sb="153" eb="155">
      <t>ギョウム</t>
    </rPh>
    <rPh sb="155" eb="157">
      <t>カイゼン</t>
    </rPh>
    <rPh sb="158" eb="159">
      <t>ツト</t>
    </rPh>
    <rPh sb="163" eb="165">
      <t>ヒツヨウ</t>
    </rPh>
    <phoneticPr fontId="1"/>
  </si>
  <si>
    <t>○校内委員会の目的をもう少し明確にしていくことで、活性化を促していく必要がある。
○情報共有が綿密に行われており、対応などの行動が迅速に行われている。
○GLiSの活動や探究活動の取組みで、企業や自治体とは継続して実践することできている。</t>
    <rPh sb="1" eb="3">
      <t>コウナイ</t>
    </rPh>
    <rPh sb="3" eb="6">
      <t>イインカイ</t>
    </rPh>
    <rPh sb="7" eb="9">
      <t>モクテキ</t>
    </rPh>
    <rPh sb="12" eb="13">
      <t>スコ</t>
    </rPh>
    <rPh sb="14" eb="16">
      <t>メイカク</t>
    </rPh>
    <rPh sb="25" eb="28">
      <t>カッセイカ</t>
    </rPh>
    <rPh sb="29" eb="30">
      <t>ウナガ</t>
    </rPh>
    <rPh sb="34" eb="36">
      <t>ヒツヨウ</t>
    </rPh>
    <rPh sb="42" eb="44">
      <t>ジョウホウ</t>
    </rPh>
    <rPh sb="44" eb="46">
      <t>キョウユウ</t>
    </rPh>
    <rPh sb="47" eb="49">
      <t>メンミツ</t>
    </rPh>
    <rPh sb="50" eb="51">
      <t>オコナ</t>
    </rPh>
    <rPh sb="57" eb="59">
      <t>タイオウ</t>
    </rPh>
    <rPh sb="62" eb="64">
      <t>コウドウ</t>
    </rPh>
    <rPh sb="65" eb="67">
      <t>ジンソク</t>
    </rPh>
    <rPh sb="68" eb="69">
      <t>オコナ</t>
    </rPh>
    <rPh sb="82" eb="84">
      <t>カツドウ</t>
    </rPh>
    <rPh sb="85" eb="87">
      <t>タンキュウ</t>
    </rPh>
    <rPh sb="87" eb="89">
      <t>カツドウ</t>
    </rPh>
    <rPh sb="90" eb="92">
      <t>トリク</t>
    </rPh>
    <rPh sb="95" eb="97">
      <t>キギョウ</t>
    </rPh>
    <rPh sb="98" eb="101">
      <t>ジチタイ</t>
    </rPh>
    <rPh sb="103" eb="105">
      <t>ケイゾク</t>
    </rPh>
    <rPh sb="107" eb="109">
      <t>ジッセン</t>
    </rPh>
    <phoneticPr fontId="1"/>
  </si>
  <si>
    <t>○家庭との情報共有や連携を高い頻度で行っている。ミマモルメの利便性が高い。
○生徒主体のオープンハイスクールが外部にも好評で、生徒も充実感を感じているようである。
○中学生やその保護者に対しての学校説明の機会を増やし、ＨＰもリニューアルする等、広報活動に力を入れて取り組んでいる。
○同窓会、ＰＴＡの学校活動への参加と支援は、本校の大きな力となっている。</t>
    <rPh sb="1" eb="3">
      <t>カテイ</t>
    </rPh>
    <rPh sb="5" eb="7">
      <t>ジョウホウ</t>
    </rPh>
    <rPh sb="7" eb="9">
      <t>キョウユウ</t>
    </rPh>
    <rPh sb="10" eb="12">
      <t>レンケイ</t>
    </rPh>
    <rPh sb="13" eb="14">
      <t>タカ</t>
    </rPh>
    <rPh sb="15" eb="17">
      <t>ヒンド</t>
    </rPh>
    <rPh sb="18" eb="19">
      <t>オコナ</t>
    </rPh>
    <rPh sb="30" eb="33">
      <t>リベンセイ</t>
    </rPh>
    <rPh sb="34" eb="35">
      <t>タカ</t>
    </rPh>
    <rPh sb="39" eb="41">
      <t>セイト</t>
    </rPh>
    <rPh sb="41" eb="43">
      <t>シュタイ</t>
    </rPh>
    <rPh sb="55" eb="57">
      <t>ガイブ</t>
    </rPh>
    <rPh sb="59" eb="61">
      <t>コウヒョウ</t>
    </rPh>
    <rPh sb="63" eb="65">
      <t>セイト</t>
    </rPh>
    <rPh sb="66" eb="69">
      <t>ジュウジツカン</t>
    </rPh>
    <rPh sb="70" eb="71">
      <t>カン</t>
    </rPh>
    <rPh sb="83" eb="86">
      <t>チュウガクセイ</t>
    </rPh>
    <rPh sb="89" eb="92">
      <t>ホゴシャ</t>
    </rPh>
    <rPh sb="93" eb="94">
      <t>タイ</t>
    </rPh>
    <rPh sb="97" eb="99">
      <t>ガッコウ</t>
    </rPh>
    <rPh sb="99" eb="101">
      <t>セツメイ</t>
    </rPh>
    <rPh sb="102" eb="104">
      <t>キカイ</t>
    </rPh>
    <rPh sb="105" eb="106">
      <t>フ</t>
    </rPh>
    <rPh sb="120" eb="121">
      <t>トウ</t>
    </rPh>
    <rPh sb="122" eb="124">
      <t>コウホウ</t>
    </rPh>
    <rPh sb="124" eb="126">
      <t>カツドウ</t>
    </rPh>
    <rPh sb="127" eb="128">
      <t>チカラ</t>
    </rPh>
    <rPh sb="129" eb="130">
      <t>イ</t>
    </rPh>
    <rPh sb="132" eb="133">
      <t>ト</t>
    </rPh>
    <rPh sb="134" eb="135">
      <t>ク</t>
    </rPh>
    <rPh sb="142" eb="145">
      <t>ドウソウカイ</t>
    </rPh>
    <rPh sb="150" eb="152">
      <t>ガッコウ</t>
    </rPh>
    <rPh sb="152" eb="154">
      <t>カツドウ</t>
    </rPh>
    <rPh sb="156" eb="158">
      <t>サンカ</t>
    </rPh>
    <rPh sb="159" eb="161">
      <t>シエン</t>
    </rPh>
    <rPh sb="163" eb="165">
      <t>ホンコウ</t>
    </rPh>
    <rPh sb="166" eb="167">
      <t>オオ</t>
    </rPh>
    <rPh sb="169" eb="170">
      <t>チカラ</t>
    </rPh>
    <phoneticPr fontId="1"/>
  </si>
  <si>
    <t>１ スクールミッション</t>
    <phoneticPr fontId="1"/>
  </si>
  <si>
    <t>「誠実　克己　忠恕」の理念のもと、理解力、思考力、協働力、探究力を備え、世界や地域の課題を自分の課題として仲間と一緒に解決に向けて活動するグローカル・リーダーとして、これからの社会を切り拓くことのできる人材を育成する。　　</t>
    <phoneticPr fontId="1"/>
  </si>
  <si>
    <r>
      <rPr>
        <sz val="14"/>
        <color theme="1"/>
        <rFont val="UD デジタル 教科書体 NP-B"/>
        <family val="1"/>
        <charset val="128"/>
      </rPr>
      <t>育成をめざす資質・能力に関する方針（グラデュエーション・ポリシー）
①　世界や地域の課題を自分の課題として、解決に向けて探究するとともに、仲間と一緒に活動する人物、グローカル・リーダー
　（GL）を育成します。
②　座学のみならず、地域等と連携した多彩な活動等に取り組み、将来予測が困難な時代に未来を切り拓くGLに必要な3つの心と
　　4つの力を身に付けます。
　　　3つの心……誠実・克己・忠恕
　　　4つの力……理解力・思考力・協働力・探究力</t>
    </r>
    <r>
      <rPr>
        <sz val="10"/>
        <color rgb="FFFF0000"/>
        <rFont val="UD デジタル 教科書体 NP-B"/>
        <family val="1"/>
        <charset val="128"/>
      </rPr>
      <t xml:space="preserve">
</t>
    </r>
    <phoneticPr fontId="1"/>
  </si>
  <si>
    <t>　</t>
    <phoneticPr fontId="1"/>
  </si>
  <si>
    <t>学力向上の推進</t>
    <phoneticPr fontId="1"/>
  </si>
  <si>
    <t>B</t>
    <phoneticPr fontId="1"/>
  </si>
  <si>
    <t>⬆0.1</t>
    <phoneticPr fontId="1"/>
  </si>
  <si>
    <t>国際理解を深める教育</t>
    <phoneticPr fontId="1"/>
  </si>
  <si>
    <t>理数教育の充実</t>
    <phoneticPr fontId="1"/>
  </si>
  <si>
    <t>A(4.0)</t>
    <phoneticPr fontId="1"/>
  </si>
  <si>
    <t>９.GLiSリーダーシップワークの実施</t>
    <phoneticPr fontId="1"/>
  </si>
  <si>
    <t>ふるさと意識の醸成</t>
    <phoneticPr fontId="1"/>
  </si>
  <si>
    <t>教職員の資質・能力の向上</t>
    <phoneticPr fontId="1"/>
  </si>
  <si>
    <t>B</t>
    <phoneticPr fontId="1"/>
  </si>
  <si>
    <t>20.外部研修への参加・校内研修の実施</t>
    <phoneticPr fontId="1"/>
  </si>
  <si>
    <t>いじめ・不登校への対応</t>
    <phoneticPr fontId="1"/>
  </si>
  <si>
    <t>　　</t>
    <phoneticPr fontId="1"/>
  </si>
  <si>
    <t>よくできている
まあまあできている</t>
    <phoneticPr fontId="1"/>
  </si>
  <si>
    <t>あまりできていない
できていない</t>
    <phoneticPr fontId="1"/>
  </si>
  <si>
    <t>わからない</t>
    <phoneticPr fontId="1"/>
  </si>
  <si>
    <t>よく
できている</t>
    <phoneticPr fontId="1"/>
  </si>
  <si>
    <t>あまり
できていない</t>
    <phoneticPr fontId="1"/>
  </si>
  <si>
    <t xml:space="preserve">○部活動内容の生徒と保護者の意思疎通とは何を指すのかは知りたいなと思いました。登下校の安全確保は教職員の働き方改革との狭間でその担い手が難しい取組みだと思います。自衛を前提に無理のない範囲のサポートに一層シフトするのではないでしょうか。
○部活動について、息子はサッカー部所属でした。親は執行部所属ということで、たまたま顧問の先生とお話する機会が多くありました。意思疎通の機会を沢山設けられること期待しております。
</t>
    <phoneticPr fontId="1"/>
  </si>
  <si>
    <t>○「教職員の働き方改革の推進」の自己評価が低いが、教員の仕事には終わりがないことから、この改善はなかなか容易なことではないと思われる。
○教職員のICT技能の成熟については昨年も課題とされているなか着実に取り組まれていることが分かりました。一般企業と異なり教職員の働き方改革はプライオリティが高いながら高いハードルを感じます。一定レベルまでは学校長のトップダウンで保護者理解を得るなど教職員個人の判断に委ねないフレームが必要かもしれません。教えるプロの教職員が児童の精神的育成や安全確保にどこまで務める必要があるかは日本全体の課題ですね。
○引き続き、働き方改革を進めていただくとともに、教員の資質の向上に尽力いただきたいと思います。
○県高の先生方は、皆さんとても熱心です。親としては大変有難いことですが、どうか大きな負担にならないようにしてください。心身ともに健やかに、日々のお仕事にあたられることを心より願っております。</t>
    <rPh sb="2" eb="5">
      <t>キョウショクイン</t>
    </rPh>
    <rPh sb="6" eb="7">
      <t>ハタラ</t>
    </rPh>
    <rPh sb="8" eb="9">
      <t>カタ</t>
    </rPh>
    <rPh sb="9" eb="11">
      <t>カイカク</t>
    </rPh>
    <rPh sb="12" eb="14">
      <t>スイシン</t>
    </rPh>
    <rPh sb="16" eb="18">
      <t>ジコ</t>
    </rPh>
    <rPh sb="18" eb="20">
      <t>ヒョウカ</t>
    </rPh>
    <rPh sb="21" eb="22">
      <t>ヒク</t>
    </rPh>
    <rPh sb="25" eb="27">
      <t>キョウイン</t>
    </rPh>
    <rPh sb="28" eb="30">
      <t>シゴト</t>
    </rPh>
    <rPh sb="32" eb="33">
      <t>オ</t>
    </rPh>
    <rPh sb="45" eb="47">
      <t>カイゼン</t>
    </rPh>
    <rPh sb="52" eb="54">
      <t>ヨウイ</t>
    </rPh>
    <rPh sb="62" eb="63">
      <t>オモ</t>
    </rPh>
    <phoneticPr fontId="1"/>
  </si>
  <si>
    <t>○前年比▽0.1水準ながらB判定なのは何故かな？と思いました。
○関係機関との連携や校内の体制整備の今後の推進に期待します。
○保護者として、学校の組織力は素晴らしいと感じています。校内でのトラブルはPTA執行部へも比較的早期に連絡をいただいています。外部機関との連携も継続をお願いしたいです。</t>
    <phoneticPr fontId="1"/>
  </si>
  <si>
    <t>○学校のこの分析がよく出来ていると思う。
○ひとつめの〇に記載のコメントと前年比▽0.2には認識に乖離があるのかなと感じました。地域への情報発信についてはPTA副会長からコメントを伺いなるほどと感じたのですが学校からの片道通行ではなく地域が望んでいることを優先的に対応できれば協働の満足度が一層上がると思います。但、PTAは組織や存在意義が問われる今、PTA＝全保護者加入の構図が崩れはじめており、記載の「PTAと連携した・・メール配信」がいつまで成り立つのかはとても気になります。
○広報活動が効果的になされていると感じました。今後とも生徒や保護者の視点で考える事を続けていただきたいと思います。
○今年度より、ミマモルメの活用を積極的に行っていただきました。利便性の高さは保護者も十分実感しています。また次年度より、PTAが新制度を導入しますが、大切な部分を守りつつ、時代に合った団体にし、より一層、学校との連携を図ることが出来ればと改めて感じさせられました。</t>
    <rPh sb="1" eb="3">
      <t>ガッコウ</t>
    </rPh>
    <rPh sb="6" eb="8">
      <t>ブンセキ</t>
    </rPh>
    <rPh sb="11" eb="13">
      <t>デキ</t>
    </rPh>
    <rPh sb="17" eb="18">
      <t>オモ</t>
    </rPh>
    <phoneticPr fontId="1"/>
  </si>
  <si>
    <t xml:space="preserve">○生徒アンケートを見ていると、本校に憧れて入学してきた1年生がはじめは戸惑い、２年生では徐々に自分の能力を伸ばし始め、3年生では自信を持って主体的に思考、共同し、のびのびと学年を追う毎に成長していく様子が見受けられる。また、教職員も非常に良く生徒を見ておられ、教師団として取り組んでおられることが良く分かる。学校が居心地の良い、暖かいところとなっている。保護者もメールやHP・ブログを見ておられ、良く協力されている。生徒と保護者のアンケート回答のズレも少なく、親子のコミュニケーションも取れているようである。学校が非常に良い状態であり、益々の発展が期待できる。課題としては、学校外での活動（ボランティア活動や地域貢献活動）にもっと多くの生徒が関われたら良いと思う。まず、生徒会や部活動単位で連携していって欲しい。全体的に見て、スクールポリシーの3つの心、4つの力が培われつつあると思う。これも先生方のご努力と愛情の成果だと感服致します。
○コロナ感染症が第5類となり、学校活動も変化ともにあった年度だったと思いますが、活動報告など拝見し、生徒が生き生きとされていることが伝わってきます。また人間形成に大きく関与する「体験」が貴校では、かなりできる環境を整えておられることに地域企業としても心強く感じております。自己実現にむけて生徒が各々考え行動ができる環境を整えらており素晴らしいと思います。「考える」ことと「行動」とのつながりが「生きる力」となっていることを学生生活で学べるという貴校の強みをもっと保護者にもアピールされてもよいと思います。
○広報活動の充実については、記憶が定かではありませんが、中学校へ出向かれて入学広報を実施されたのは初めてではないでしょうか。現状維持は衰退とも言われる通り、待ちから攻めの広報に転じられた柔軟性はとても素晴らしいと感じました。またPTA副会長や早崎校長先生からのコメントにもありましたが、大学の進路実績は保護者目線で知りたい情報だと思いますし、一方で生徒目線ではリアルな高校生活を知りたいのだと思います。その２方向を同時に叶える場を設けるのか、別建てにして深堀りするのかは検討の余地があると感じました。
○国際活動と英語力の向上については、学力と経済力の比例性はよく議論されるところですが、県高全体（全在学生）の英語力向上に対し経済面をクリアできるフレームがあるのかは気になりました。渡航を含め基本的には交流～興味喚起を図られていますが、その先の学力向上に対するフォローアップの体制が見えませんでした。塾などの校外学習だけに頼らない、可能な範囲で校内完結できるフローがあると大きな強みになると感じました。
○今年度の課題（広報活動の充実・国際活動と英語力の向上）について、その解消に向け、しっかりとし取り組まれていると感じました。オープンハイスクールの参加者も増加となっていますし、国際交流も再開され、成果として今後、さらなる実績を重ねられることを期待します。
○3年間お世話になった我が子の姿をみておりますと、スクールミッション通りにというと言い過ぎかもしれませんが、ほぼミッション通りに育て上げてくださったと感謝しかございません。そして、我が子だけではなく、色々な場面で県高生と関わることが多くありましたが、皆、印象が良く、素晴らしい生徒ばかりです。社会で活躍できる人材をしっかり育成できていると感じております。　多様性を受け入れる良い時代になった半面、教育をしていく中で、難しく感じられることも多々あるのではないでしょうか？変化していく時代に合わせることも大切ですが、基本的なスタイルは変えず、どうか今のままの県立伊丹でいてください！そして、世界に通用する人材をどんどん輩出してください。
</t>
    <rPh sb="1" eb="3">
      <t>セイト</t>
    </rPh>
    <rPh sb="9" eb="10">
      <t>ミ</t>
    </rPh>
    <rPh sb="15" eb="17">
      <t>ホンコウ</t>
    </rPh>
    <rPh sb="18" eb="19">
      <t>アコガ</t>
    </rPh>
    <rPh sb="21" eb="23">
      <t>ニュウガク</t>
    </rPh>
    <rPh sb="28" eb="30">
      <t>ネンセイ</t>
    </rPh>
    <rPh sb="35" eb="37">
      <t>トマド</t>
    </rPh>
    <rPh sb="40" eb="42">
      <t>ネンセイ</t>
    </rPh>
    <rPh sb="44" eb="46">
      <t>ジョジョ</t>
    </rPh>
    <rPh sb="47" eb="49">
      <t>ジブン</t>
    </rPh>
    <rPh sb="50" eb="52">
      <t>ノウリョク</t>
    </rPh>
    <rPh sb="53" eb="54">
      <t>ノ</t>
    </rPh>
    <rPh sb="56" eb="57">
      <t>ハジ</t>
    </rPh>
    <rPh sb="60" eb="62">
      <t>ネンセイ</t>
    </rPh>
    <rPh sb="64" eb="66">
      <t>ジシン</t>
    </rPh>
    <rPh sb="67" eb="68">
      <t>モ</t>
    </rPh>
    <rPh sb="70" eb="73">
      <t>シュタイテキ</t>
    </rPh>
    <rPh sb="74" eb="76">
      <t>シコウ</t>
    </rPh>
    <rPh sb="77" eb="79">
      <t>キョウドウ</t>
    </rPh>
    <rPh sb="99" eb="101">
      <t>ヨウス</t>
    </rPh>
    <rPh sb="102" eb="104">
      <t>ミウ</t>
    </rPh>
    <rPh sb="112" eb="115">
      <t>キョウショクイン</t>
    </rPh>
    <rPh sb="116" eb="118">
      <t>ヒジョウ</t>
    </rPh>
    <rPh sb="119" eb="120">
      <t>ヨ</t>
    </rPh>
    <rPh sb="121" eb="123">
      <t>セイト</t>
    </rPh>
    <rPh sb="124" eb="125">
      <t>ミ</t>
    </rPh>
    <rPh sb="130" eb="132">
      <t>キョウシ</t>
    </rPh>
    <rPh sb="132" eb="133">
      <t>ダン</t>
    </rPh>
    <rPh sb="136" eb="137">
      <t>ト</t>
    </rPh>
    <rPh sb="138" eb="139">
      <t>ク</t>
    </rPh>
    <rPh sb="148" eb="149">
      <t>ヨ</t>
    </rPh>
    <rPh sb="150" eb="151">
      <t>ワ</t>
    </rPh>
    <rPh sb="154" eb="156">
      <t>ガッコウ</t>
    </rPh>
    <rPh sb="157" eb="160">
      <t>イゴコチ</t>
    </rPh>
    <rPh sb="161" eb="162">
      <t>ヨ</t>
    </rPh>
    <rPh sb="164" eb="165">
      <t>アタタ</t>
    </rPh>
    <rPh sb="177" eb="180">
      <t>ホゴシャ</t>
    </rPh>
    <rPh sb="192" eb="193">
      <t>ミ</t>
    </rPh>
    <rPh sb="198" eb="199">
      <t>ヨ</t>
    </rPh>
    <rPh sb="200" eb="202">
      <t>キョウリョク</t>
    </rPh>
    <rPh sb="208" eb="210">
      <t>セイト</t>
    </rPh>
    <rPh sb="211" eb="214">
      <t>ホゴシャ</t>
    </rPh>
    <rPh sb="220" eb="222">
      <t>カイトウ</t>
    </rPh>
    <rPh sb="226" eb="227">
      <t>スク</t>
    </rPh>
    <rPh sb="230" eb="232">
      <t>オヤコ</t>
    </rPh>
    <rPh sb="243" eb="244">
      <t>ト</t>
    </rPh>
    <rPh sb="254" eb="256">
      <t>ガッコウ</t>
    </rPh>
    <rPh sb="257" eb="259">
      <t>ヒジョウ</t>
    </rPh>
    <rPh sb="260" eb="261">
      <t>ヨ</t>
    </rPh>
    <rPh sb="262" eb="264">
      <t>ジョウタイ</t>
    </rPh>
    <rPh sb="268" eb="270">
      <t>マスマス</t>
    </rPh>
    <rPh sb="271" eb="273">
      <t>ハッテン</t>
    </rPh>
    <rPh sb="274" eb="276">
      <t>キタイ</t>
    </rPh>
    <rPh sb="280" eb="282">
      <t>カダイ</t>
    </rPh>
    <rPh sb="287" eb="290">
      <t>ガッコウガイ</t>
    </rPh>
    <rPh sb="292" eb="294">
      <t>カツドウ</t>
    </rPh>
    <rPh sb="301" eb="303">
      <t>カツドウ</t>
    </rPh>
    <rPh sb="304" eb="306">
      <t>チイキ</t>
    </rPh>
    <rPh sb="306" eb="308">
      <t>コウケン</t>
    </rPh>
    <rPh sb="308" eb="310">
      <t>カツドウ</t>
    </rPh>
    <rPh sb="315" eb="316">
      <t>オオ</t>
    </rPh>
    <rPh sb="318" eb="320">
      <t>セイト</t>
    </rPh>
    <rPh sb="321" eb="322">
      <t>カカ</t>
    </rPh>
    <rPh sb="326" eb="327">
      <t>ヨ</t>
    </rPh>
    <rPh sb="329" eb="330">
      <t>オモ</t>
    </rPh>
    <rPh sb="335" eb="338">
      <t>セイトカイ</t>
    </rPh>
    <rPh sb="339" eb="342">
      <t>ブカツドウ</t>
    </rPh>
    <rPh sb="342" eb="344">
      <t>タンイ</t>
    </rPh>
    <rPh sb="345" eb="347">
      <t>レンケイ</t>
    </rPh>
    <rPh sb="352" eb="353">
      <t>ホ</t>
    </rPh>
    <rPh sb="356" eb="359">
      <t>ゼンタイテキ</t>
    </rPh>
    <rPh sb="360" eb="361">
      <t>ミ</t>
    </rPh>
    <rPh sb="375" eb="376">
      <t>ココロ</t>
    </rPh>
    <rPh sb="380" eb="381">
      <t>チカラ</t>
    </rPh>
    <rPh sb="382" eb="383">
      <t>ツチカ</t>
    </rPh>
    <rPh sb="390" eb="391">
      <t>オモ</t>
    </rPh>
    <rPh sb="396" eb="399">
      <t>センセイガタ</t>
    </rPh>
    <rPh sb="401" eb="403">
      <t>ドリョク</t>
    </rPh>
    <rPh sb="404" eb="406">
      <t>アイジョウ</t>
    </rPh>
    <rPh sb="407" eb="409">
      <t>セイカ</t>
    </rPh>
    <rPh sb="411" eb="413">
      <t>カンプク</t>
    </rPh>
    <rPh sb="413" eb="414">
      <t>イタ</t>
    </rPh>
    <phoneticPr fontId="1"/>
  </si>
  <si>
    <t>○「補習等の内容と量」についての不満がどこにあるのか、アンケートを採るか、生徒に直接聞くなどして分析をして欲しい。英語4技能試験に取り組むことは良いことで、数値目標を持って取り組むことが励みになる。「国際理解を深める教育」の達成状況がR3も,R4もBであったが、本年Aになったのは良い。やはり海外研修に実際行けたことが意欲を引き出していると思う。理数教育の充実については、ここ3年間総合評価がAであることが素晴らしい。生徒自身が主体的に意欲を持って取り組み探究していく姿は、スクールミッションを具現化している姿である。
○習熟度別少人数授業や国際交流いずれも一定数の不満のアンケート結果がでているようですが、全員の満足を得ることは現実的でない中、その改善対処の方法はとても難しい課題だと感じました。地元企業としてはGlis類型のみなさんとの接触があるため印象としては勉学だけではなく仲間との協働が為されていると見受けられました。誰かが発表で前に出ている時には、他のメンバー誰が言い出すともなく質疑内容をメモして席に戻ってきた発表者に渡したり、それに対して「ありがとう！！」と素直に感謝の言葉を言える自然な協力スタイルはきっと校内が良い雰囲気なんだろうなと心温まるシーンでした。
○生徒・保護者アンケートでこれからの課題も含めニーズをしっかりと把握されいます。学校としてできることとできないこと、ニーズがあってもしない方がよいことなど、精査していただき、貴校の特色化を図っていただければと思います。
○「補習」についてですが、学年委員会で必ずと言っても良いほど「塾に通わせた方が良いですか」という質問が上がってきます。私立高校では、塾に通わせなくても良いと保護者から声が上がるほど補習や補講がありますが、公立高校でそれを求めても良いものなのでしょうか？習熟度別少人数授業を実施されているということで十分だと感じましたし、補習は、本当に必要な生徒に必要な分だけ実施されれば十分です。</t>
    <rPh sb="4" eb="5">
      <t>トウ</t>
    </rPh>
    <rPh sb="6" eb="8">
      <t>ナイヨウ</t>
    </rPh>
    <rPh sb="9" eb="10">
      <t>リョウ</t>
    </rPh>
    <rPh sb="16" eb="18">
      <t>フマン</t>
    </rPh>
    <rPh sb="33" eb="34">
      <t>ト</t>
    </rPh>
    <rPh sb="37" eb="39">
      <t>セイト</t>
    </rPh>
    <rPh sb="40" eb="42">
      <t>チョクセツ</t>
    </rPh>
    <rPh sb="42" eb="43">
      <t>キ</t>
    </rPh>
    <rPh sb="48" eb="50">
      <t>ブンセキ</t>
    </rPh>
    <rPh sb="53" eb="54">
      <t>ホ</t>
    </rPh>
    <rPh sb="57" eb="59">
      <t>エイゴ</t>
    </rPh>
    <rPh sb="60" eb="62">
      <t>ギノウ</t>
    </rPh>
    <rPh sb="62" eb="64">
      <t>シケン</t>
    </rPh>
    <rPh sb="65" eb="66">
      <t>ト</t>
    </rPh>
    <rPh sb="67" eb="68">
      <t>ク</t>
    </rPh>
    <rPh sb="72" eb="73">
      <t>ヨ</t>
    </rPh>
    <rPh sb="78" eb="82">
      <t>スウチモクヒョウ</t>
    </rPh>
    <rPh sb="83" eb="84">
      <t>モ</t>
    </rPh>
    <rPh sb="86" eb="87">
      <t>ト</t>
    </rPh>
    <rPh sb="88" eb="89">
      <t>ク</t>
    </rPh>
    <rPh sb="93" eb="94">
      <t>ハゲ</t>
    </rPh>
    <rPh sb="100" eb="102">
      <t>コクサイ</t>
    </rPh>
    <rPh sb="102" eb="104">
      <t>リカイ</t>
    </rPh>
    <rPh sb="105" eb="106">
      <t>フカ</t>
    </rPh>
    <rPh sb="108" eb="110">
      <t>キョウイク</t>
    </rPh>
    <rPh sb="112" eb="114">
      <t>タッセイ</t>
    </rPh>
    <rPh sb="114" eb="116">
      <t>ジョウキョウ</t>
    </rPh>
    <rPh sb="131" eb="133">
      <t>ホンネン</t>
    </rPh>
    <rPh sb="140" eb="141">
      <t>ヨ</t>
    </rPh>
    <rPh sb="146" eb="148">
      <t>カイガイ</t>
    </rPh>
    <rPh sb="148" eb="150">
      <t>ケンシュウ</t>
    </rPh>
    <rPh sb="151" eb="153">
      <t>ジッサイ</t>
    </rPh>
    <rPh sb="153" eb="154">
      <t>イ</t>
    </rPh>
    <rPh sb="159" eb="161">
      <t>イヨク</t>
    </rPh>
    <rPh sb="162" eb="163">
      <t>ヒ</t>
    </rPh>
    <rPh sb="164" eb="165">
      <t>ダ</t>
    </rPh>
    <rPh sb="170" eb="171">
      <t>オモ</t>
    </rPh>
    <rPh sb="173" eb="175">
      <t>リスウ</t>
    </rPh>
    <rPh sb="175" eb="177">
      <t>キョウイク</t>
    </rPh>
    <rPh sb="178" eb="180">
      <t>ジュウジツ</t>
    </rPh>
    <rPh sb="189" eb="191">
      <t>ネンカン</t>
    </rPh>
    <rPh sb="191" eb="193">
      <t>ソウゴウ</t>
    </rPh>
    <rPh sb="193" eb="195">
      <t>ヒョウカ</t>
    </rPh>
    <rPh sb="203" eb="205">
      <t>スバ</t>
    </rPh>
    <rPh sb="209" eb="211">
      <t>セイト</t>
    </rPh>
    <rPh sb="211" eb="213">
      <t>ジシン</t>
    </rPh>
    <rPh sb="214" eb="217">
      <t>シュタイテキ</t>
    </rPh>
    <rPh sb="218" eb="220">
      <t>イヨク</t>
    </rPh>
    <rPh sb="221" eb="222">
      <t>モ</t>
    </rPh>
    <rPh sb="224" eb="225">
      <t>ト</t>
    </rPh>
    <rPh sb="226" eb="227">
      <t>ク</t>
    </rPh>
    <rPh sb="228" eb="230">
      <t>タンキュウ</t>
    </rPh>
    <rPh sb="234" eb="235">
      <t>スガタ</t>
    </rPh>
    <rPh sb="247" eb="250">
      <t>グゲンカ</t>
    </rPh>
    <rPh sb="254" eb="255">
      <t>スガタ</t>
    </rPh>
    <phoneticPr fontId="1"/>
  </si>
  <si>
    <t>○コロナ禍の探究発表会でも一貫して生徒の自主性を強く感じています。教職員のみなさんに柔軟性があるから実現できていると思います。会議内でも言及があった地域に出るチャンスを活かしたいとのこと。中長期的なプランがあれば達成・未達成の可視化ができるのではないかと感じました。
○これからの多様化・複雑化した社会の中で、生徒が自立して生きていくために、是非とも生徒の主体性をさらに育てていただきたいと思います。
○ボランティア活動について、評議委員会でも地域活動に参加して欲しいと申し上げましたが、後でよく考えますと、そんな時間はあるのかな？と感じました。参加者を増やすのは工夫が必要ですが、参加すれば良い経験になると思います。</t>
    <rPh sb="6" eb="8">
      <t>タンキュウ</t>
    </rPh>
    <phoneticPr fontId="1"/>
  </si>
  <si>
    <t>令和６年度　学校自己評価アンケート</t>
    <rPh sb="0" eb="2">
      <t>レイワ</t>
    </rPh>
    <rPh sb="3" eb="5">
      <t>ネンド</t>
    </rPh>
    <rPh sb="6" eb="8">
      <t>ガッコウ</t>
    </rPh>
    <rPh sb="8" eb="10">
      <t>ジコ</t>
    </rPh>
    <rPh sb="10" eb="12">
      <t>ヒョウカ</t>
    </rPh>
    <phoneticPr fontId="1"/>
  </si>
  <si>
    <r>
      <rPr>
        <sz val="12"/>
        <rFont val="UD デジタル 教科書体 NP-B"/>
        <family val="1"/>
        <charset val="128"/>
      </rPr>
      <t xml:space="preserve">１　ひょうご教育創造プランと本校の取組をリンクしています。
</t>
    </r>
    <r>
      <rPr>
        <sz val="10"/>
        <rFont val="UD デジタル 教科書体 NP-B"/>
        <family val="1"/>
        <charset val="128"/>
      </rPr>
      <t xml:space="preserve">
　</t>
    </r>
    <r>
      <rPr>
        <u/>
        <sz val="10"/>
        <rFont val="UD デジタル 教科書体 NP-B"/>
        <family val="1"/>
        <charset val="128"/>
      </rPr>
      <t>よくできている5点</t>
    </r>
    <r>
      <rPr>
        <sz val="10"/>
        <rFont val="UD デジタル 教科書体 NP-B"/>
        <family val="1"/>
        <charset val="128"/>
      </rPr>
      <t>、</t>
    </r>
    <r>
      <rPr>
        <u/>
        <sz val="10"/>
        <rFont val="UD デジタル 教科書体 NP-B"/>
        <family val="1"/>
        <charset val="128"/>
      </rPr>
      <t>まあまあできている４点</t>
    </r>
    <r>
      <rPr>
        <sz val="10"/>
        <rFont val="UD デジタル 教科書体 NP-B"/>
        <family val="1"/>
        <charset val="128"/>
      </rPr>
      <t>、　</t>
    </r>
    <r>
      <rPr>
        <u/>
        <sz val="10"/>
        <rFont val="UD デジタル 教科書体 NP-B"/>
        <family val="1"/>
        <charset val="128"/>
      </rPr>
      <t>あまりできていない２点</t>
    </r>
    <r>
      <rPr>
        <sz val="10"/>
        <rFont val="UD デジタル 教科書体 NP-B"/>
        <family val="1"/>
        <charset val="128"/>
      </rPr>
      <t>、　</t>
    </r>
    <r>
      <rPr>
        <u/>
        <sz val="10"/>
        <rFont val="UD デジタル 教科書体 NP-B"/>
        <family val="1"/>
        <charset val="128"/>
      </rPr>
      <t>できていない１点</t>
    </r>
    <r>
      <rPr>
        <sz val="10"/>
        <rFont val="UD デジタル 教科書体 NP-B"/>
        <family val="1"/>
        <charset val="128"/>
      </rPr>
      <t>　、</t>
    </r>
    <r>
      <rPr>
        <u/>
        <sz val="10"/>
        <rFont val="UD デジタル 教科書体 NP-B"/>
        <family val="1"/>
        <charset val="128"/>
      </rPr>
      <t xml:space="preserve">わからない場合０点
</t>
    </r>
    <r>
      <rPr>
        <sz val="10"/>
        <rFont val="UD デジタル 教科書体 NP-B"/>
        <family val="1"/>
        <charset val="128"/>
      </rPr>
      <t>　　を選んでください。　　＊</t>
    </r>
    <r>
      <rPr>
        <u/>
        <sz val="10"/>
        <rFont val="UD デジタル 教科書体 NP-B"/>
        <family val="1"/>
        <charset val="128"/>
      </rPr>
      <t>「どちらでもない」の3点はありません</t>
    </r>
    <r>
      <rPr>
        <sz val="10"/>
        <rFont val="UD デジタル 教科書体 NP-B"/>
        <family val="1"/>
        <charset val="128"/>
      </rPr>
      <t>ので、お気を付け下さい。</t>
    </r>
    <rPh sb="6" eb="8">
      <t>キョウイク</t>
    </rPh>
    <rPh sb="8" eb="10">
      <t>ソウゾウ</t>
    </rPh>
    <rPh sb="14" eb="16">
      <t>ホンコウ</t>
    </rPh>
    <rPh sb="17" eb="19">
      <t>トリクミ</t>
    </rPh>
    <rPh sb="40" eb="41">
      <t>テン</t>
    </rPh>
    <rPh sb="52" eb="53">
      <t>テン</t>
    </rPh>
    <rPh sb="65" eb="66">
      <t>テン</t>
    </rPh>
    <rPh sb="75" eb="76">
      <t>テン</t>
    </rPh>
    <rPh sb="114" eb="115">
      <t>テン</t>
    </rPh>
    <rPh sb="125" eb="126">
      <t>キ</t>
    </rPh>
    <rPh sb="127" eb="128">
      <t>ツ</t>
    </rPh>
    <rPh sb="129" eb="130">
      <t>クダ</t>
    </rPh>
    <phoneticPr fontId="1"/>
  </si>
  <si>
    <t>評価点数を記入↓</t>
    <rPh sb="0" eb="2">
      <t>ヒョウカ</t>
    </rPh>
    <rPh sb="2" eb="4">
      <t>テンスウ</t>
    </rPh>
    <rPh sb="5" eb="7">
      <t>キニュウ</t>
    </rPh>
    <phoneticPr fontId="1"/>
  </si>
  <si>
    <t>予測困難な時代を生き抜く力を育む教育の推進</t>
    <rPh sb="0" eb="2">
      <t>ヨソク</t>
    </rPh>
    <rPh sb="2" eb="4">
      <t>コンナン</t>
    </rPh>
    <rPh sb="5" eb="7">
      <t>ジダイ</t>
    </rPh>
    <rPh sb="8" eb="9">
      <t>イ</t>
    </rPh>
    <rPh sb="10" eb="11">
      <t>ヌ</t>
    </rPh>
    <rPh sb="12" eb="13">
      <t>チカラ</t>
    </rPh>
    <rPh sb="14" eb="15">
      <t>ハグク</t>
    </rPh>
    <rPh sb="16" eb="18">
      <t>キョウイク</t>
    </rPh>
    <rPh sb="19" eb="21">
      <t>スイシン</t>
    </rPh>
    <phoneticPr fontId="1"/>
  </si>
  <si>
    <t>「確かな学力」の育成</t>
    <rPh sb="1" eb="2">
      <t>タシ</t>
    </rPh>
    <rPh sb="4" eb="6">
      <t>ガクリョク</t>
    </rPh>
    <rPh sb="8" eb="10">
      <t>イクセイ</t>
    </rPh>
    <phoneticPr fontId="1"/>
  </si>
  <si>
    <t>2.新学習指導要領を踏まえ探究活動を取り入れた授業</t>
    <rPh sb="2" eb="5">
      <t>シンガクシュウ</t>
    </rPh>
    <rPh sb="5" eb="7">
      <t>シドウ</t>
    </rPh>
    <rPh sb="7" eb="9">
      <t>ヨウリョウ</t>
    </rPh>
    <rPh sb="10" eb="11">
      <t>フ</t>
    </rPh>
    <rPh sb="13" eb="15">
      <t>タンキュウ</t>
    </rPh>
    <rPh sb="15" eb="17">
      <t>カツドウ</t>
    </rPh>
    <rPh sb="18" eb="19">
      <t>ト</t>
    </rPh>
    <rPh sb="20" eb="21">
      <t>イ</t>
    </rPh>
    <rPh sb="23" eb="25">
      <t>ジュギョウ</t>
    </rPh>
    <phoneticPr fontId="1"/>
  </si>
  <si>
    <t>３.生徒の学習意欲を喚起する指導の実践</t>
    <rPh sb="2" eb="4">
      <t>セイト</t>
    </rPh>
    <rPh sb="5" eb="7">
      <t>ガクシュウ</t>
    </rPh>
    <rPh sb="7" eb="9">
      <t>イヨク</t>
    </rPh>
    <rPh sb="10" eb="12">
      <t>カンキ</t>
    </rPh>
    <rPh sb="14" eb="16">
      <t>シドウ</t>
    </rPh>
    <rPh sb="17" eb="19">
      <t>ジッセン</t>
    </rPh>
    <phoneticPr fontId="1"/>
  </si>
  <si>
    <t>４.教科等横断的な取り組みの実践</t>
    <rPh sb="2" eb="4">
      <t>キョウカ</t>
    </rPh>
    <rPh sb="4" eb="5">
      <t>トウ</t>
    </rPh>
    <rPh sb="5" eb="8">
      <t>オウダンテキ</t>
    </rPh>
    <rPh sb="9" eb="10">
      <t>ト</t>
    </rPh>
    <rPh sb="11" eb="12">
      <t>ク</t>
    </rPh>
    <rPh sb="14" eb="16">
      <t>ジッセン</t>
    </rPh>
    <phoneticPr fontId="1"/>
  </si>
  <si>
    <t>伝統と文化を尊重し
グローバル化に対応する国際教育の強化</t>
    <rPh sb="0" eb="2">
      <t>デントウ</t>
    </rPh>
    <rPh sb="3" eb="5">
      <t>ブンカ</t>
    </rPh>
    <rPh sb="6" eb="8">
      <t>ソンチョウ</t>
    </rPh>
    <rPh sb="15" eb="16">
      <t>カ</t>
    </rPh>
    <rPh sb="17" eb="19">
      <t>タイオウ</t>
    </rPh>
    <rPh sb="21" eb="23">
      <t>コクサイ</t>
    </rPh>
    <rPh sb="23" eb="25">
      <t>キョウイク</t>
    </rPh>
    <rPh sb="26" eb="28">
      <t>キョウカ</t>
    </rPh>
    <phoneticPr fontId="1"/>
  </si>
  <si>
    <t>６.海外探究活動・海外語学研修の推進・実施</t>
    <rPh sb="4" eb="6">
      <t>タンキュウ</t>
    </rPh>
    <rPh sb="6" eb="8">
      <t>カツドウ</t>
    </rPh>
    <rPh sb="9" eb="11">
      <t>カイガイ</t>
    </rPh>
    <rPh sb="16" eb="18">
      <t>スイシン</t>
    </rPh>
    <phoneticPr fontId="1"/>
  </si>
  <si>
    <t>７.国際交流（姉妹校交流、オンライン活用）の実施</t>
    <rPh sb="2" eb="4">
      <t>コクサイ</t>
    </rPh>
    <rPh sb="4" eb="6">
      <t>コウリュウ</t>
    </rPh>
    <rPh sb="7" eb="10">
      <t>シマイコウ</t>
    </rPh>
    <rPh sb="10" eb="12">
      <t>コウリュウ</t>
    </rPh>
    <rPh sb="18" eb="20">
      <t>カツヨウ</t>
    </rPh>
    <rPh sb="22" eb="24">
      <t>ジッシ</t>
    </rPh>
    <phoneticPr fontId="1"/>
  </si>
  <si>
    <t>探究・文理横断・実践的な学びの充実</t>
    <rPh sb="0" eb="2">
      <t>タンキュウ</t>
    </rPh>
    <rPh sb="3" eb="5">
      <t>ブンリ</t>
    </rPh>
    <rPh sb="5" eb="7">
      <t>オウダン</t>
    </rPh>
    <rPh sb="8" eb="11">
      <t>ジッセンテキ</t>
    </rPh>
    <rPh sb="12" eb="13">
      <t>マナ</t>
    </rPh>
    <rPh sb="15" eb="17">
      <t>ジュウジツ</t>
    </rPh>
    <phoneticPr fontId="1"/>
  </si>
  <si>
    <t>８.大学模擬授業等、外部人材の積極的な活用</t>
    <rPh sb="8" eb="9">
      <t>トウ</t>
    </rPh>
    <rPh sb="10" eb="12">
      <t>ガイブ</t>
    </rPh>
    <rPh sb="12" eb="14">
      <t>ジンザイ</t>
    </rPh>
    <rPh sb="15" eb="18">
      <t>セッキョクテキ</t>
    </rPh>
    <rPh sb="19" eb="21">
      <t>カツヨウ</t>
    </rPh>
    <phoneticPr fontId="1"/>
  </si>
  <si>
    <t>９.GLiS類型の活動活性化</t>
    <rPh sb="6" eb="8">
      <t>ルイケイ</t>
    </rPh>
    <rPh sb="9" eb="11">
      <t>カツドウ</t>
    </rPh>
    <rPh sb="11" eb="14">
      <t>カッセイカ</t>
    </rPh>
    <phoneticPr fontId="1"/>
  </si>
  <si>
    <t>10.探究的な学習活動の充実</t>
    <rPh sb="3" eb="5">
      <t>タンキュウ</t>
    </rPh>
    <rPh sb="5" eb="6">
      <t>テキ</t>
    </rPh>
    <rPh sb="7" eb="9">
      <t>ガクシュウ</t>
    </rPh>
    <rPh sb="9" eb="11">
      <t>カツドウ</t>
    </rPh>
    <rPh sb="12" eb="14">
      <t>ジュウジツ</t>
    </rPh>
    <phoneticPr fontId="1"/>
  </si>
  <si>
    <t>地域とのつながりの深化</t>
    <rPh sb="0" eb="2">
      <t>チイキ</t>
    </rPh>
    <rPh sb="9" eb="11">
      <t>シンカ</t>
    </rPh>
    <phoneticPr fontId="1"/>
  </si>
  <si>
    <t>14.地域でのボランティア活動等の推進</t>
    <rPh sb="3" eb="5">
      <t>チイキ</t>
    </rPh>
    <rPh sb="13" eb="15">
      <t>カツドウ</t>
    </rPh>
    <rPh sb="15" eb="16">
      <t>トウ</t>
    </rPh>
    <rPh sb="17" eb="19">
      <t>スイシン</t>
    </rPh>
    <phoneticPr fontId="1"/>
  </si>
  <si>
    <t>安心・安全で質の高い学びを実現する教育環境の整備・充実</t>
    <rPh sb="0" eb="2">
      <t>アンシン</t>
    </rPh>
    <rPh sb="3" eb="5">
      <t>アンゼン</t>
    </rPh>
    <rPh sb="6" eb="7">
      <t>シツ</t>
    </rPh>
    <rPh sb="8" eb="9">
      <t>タカ</t>
    </rPh>
    <rPh sb="10" eb="11">
      <t>マナ</t>
    </rPh>
    <rPh sb="13" eb="15">
      <t>ジツゲン</t>
    </rPh>
    <rPh sb="17" eb="19">
      <t>キョウイク</t>
    </rPh>
    <rPh sb="19" eb="21">
      <t>カンキョウ</t>
    </rPh>
    <rPh sb="22" eb="24">
      <t>セイビ</t>
    </rPh>
    <rPh sb="25" eb="27">
      <t>ジュウジツ</t>
    </rPh>
    <phoneticPr fontId="1"/>
  </si>
  <si>
    <t>自分らしく安心して過ごせる学校・家庭・地域等の構築</t>
    <rPh sb="0" eb="2">
      <t>ジブン</t>
    </rPh>
    <rPh sb="5" eb="7">
      <t>アンシン</t>
    </rPh>
    <rPh sb="9" eb="10">
      <t>ス</t>
    </rPh>
    <rPh sb="13" eb="15">
      <t>ガッコウ</t>
    </rPh>
    <rPh sb="16" eb="18">
      <t>カテイ</t>
    </rPh>
    <rPh sb="19" eb="21">
      <t>チイキ</t>
    </rPh>
    <rPh sb="21" eb="22">
      <t>トウ</t>
    </rPh>
    <rPh sb="23" eb="25">
      <t>コウチク</t>
    </rPh>
    <phoneticPr fontId="1"/>
  </si>
  <si>
    <t>学校・家庭・地域との協働による豊かな学びの推進</t>
    <rPh sb="0" eb="2">
      <t>ガッコウ</t>
    </rPh>
    <rPh sb="10" eb="12">
      <t>キョウドウ</t>
    </rPh>
    <rPh sb="15" eb="16">
      <t>ユタ</t>
    </rPh>
    <rPh sb="18" eb="19">
      <t>マナ</t>
    </rPh>
    <rPh sb="21" eb="23">
      <t>スイシン</t>
    </rPh>
    <phoneticPr fontId="1"/>
  </si>
  <si>
    <r>
      <rPr>
        <sz val="12"/>
        <color theme="1"/>
        <rFont val="UD デジタル 教科書体 NP-B"/>
        <family val="1"/>
        <charset val="128"/>
      </rPr>
      <t>２　兵庫県教員資質向上指標からの抜粋です。</t>
    </r>
    <r>
      <rPr>
        <sz val="10"/>
        <color theme="1"/>
        <rFont val="UD デジタル 教科書体 NP-B"/>
        <family val="1"/>
        <charset val="128"/>
      </rPr>
      <t xml:space="preserve">
　よくできている5点、まあまあできている４点、　あまりできていない２点、　できていない１点　、わからない場合０点
　で自己評価してください。</t>
    </r>
    <rPh sb="2" eb="4">
      <t>ヒョウゴ</t>
    </rPh>
    <rPh sb="4" eb="5">
      <t>ケン</t>
    </rPh>
    <rPh sb="5" eb="7">
      <t>キョウイン</t>
    </rPh>
    <rPh sb="7" eb="9">
      <t>シシツ</t>
    </rPh>
    <rPh sb="9" eb="11">
      <t>コウジョウ</t>
    </rPh>
    <rPh sb="11" eb="13">
      <t>シヒョウ</t>
    </rPh>
    <rPh sb="16" eb="18">
      <t>バッスイ</t>
    </rPh>
    <rPh sb="81" eb="83">
      <t>ジコ</t>
    </rPh>
    <rPh sb="83" eb="85">
      <t>ヒョウカ</t>
    </rPh>
    <phoneticPr fontId="1"/>
  </si>
  <si>
    <t>個別最適な学びと協働的な学びの一体的な充実を図り、主体的・対話的で深い学びの実現に向けた授業づくりに取り組むことができる。</t>
    <rPh sb="0" eb="2">
      <t>コベツ</t>
    </rPh>
    <rPh sb="2" eb="4">
      <t>サイテキ</t>
    </rPh>
    <rPh sb="5" eb="6">
      <t>マナ</t>
    </rPh>
    <rPh sb="8" eb="11">
      <t>キョウドウテキ</t>
    </rPh>
    <rPh sb="12" eb="13">
      <t>マナ</t>
    </rPh>
    <rPh sb="15" eb="18">
      <t>イッタイテキ</t>
    </rPh>
    <rPh sb="19" eb="21">
      <t>ジュウジツ</t>
    </rPh>
    <rPh sb="22" eb="23">
      <t>ハカ</t>
    </rPh>
    <phoneticPr fontId="1"/>
  </si>
  <si>
    <t>いじめ、不登校などの教育課題の緊急性や重要性を理解し、他の教職員や関係機関と連携しながらその予防・解決に取り組むことができる。</t>
    <rPh sb="27" eb="28">
      <t>タ</t>
    </rPh>
    <rPh sb="29" eb="32">
      <t>キョウショクイン</t>
    </rPh>
    <rPh sb="33" eb="35">
      <t>カンケイ</t>
    </rPh>
    <rPh sb="35" eb="37">
      <t>キカン</t>
    </rPh>
    <rPh sb="38" eb="40">
      <t>レンケイ</t>
    </rPh>
    <phoneticPr fontId="1"/>
  </si>
  <si>
    <t>学校教育目標の実現に向け、学級経営案やホームルーム計画の立案・実行・改善ができ、児童生徒が安心して過ごせる学級づくりに取り組むことができる。</t>
    <rPh sb="0" eb="2">
      <t>ガッコウ</t>
    </rPh>
    <rPh sb="2" eb="4">
      <t>キョウイク</t>
    </rPh>
    <phoneticPr fontId="1"/>
  </si>
  <si>
    <t>児童生徒との適切な距離を保ちながら、生活背景や内面の理解に努め、カウンセリングマインドをもって、児童生徒と接することができる。</t>
    <rPh sb="48" eb="50">
      <t>ジドウ</t>
    </rPh>
    <rPh sb="50" eb="52">
      <t>セイト</t>
    </rPh>
    <rPh sb="53" eb="54">
      <t>セッ</t>
    </rPh>
    <phoneticPr fontId="1"/>
  </si>
  <si>
    <t>保護者や関係機関と連携を図りながら、個別の教育支援計画や個別の指導計画を作成し、児童生徒等の教育的ニーズに応じた指導・支援を行うことができる。</t>
    <rPh sb="40" eb="42">
      <t>ジドウ</t>
    </rPh>
    <rPh sb="42" eb="44">
      <t>セイト</t>
    </rPh>
    <rPh sb="44" eb="45">
      <t>トウ</t>
    </rPh>
    <rPh sb="46" eb="49">
      <t>キョウイクテキ</t>
    </rPh>
    <rPh sb="53" eb="54">
      <t>オウ</t>
    </rPh>
    <rPh sb="56" eb="58">
      <t>シドウ</t>
    </rPh>
    <rPh sb="59" eb="61">
      <t>シエン</t>
    </rPh>
    <rPh sb="62" eb="63">
      <t>オコナ</t>
    </rPh>
    <phoneticPr fontId="1"/>
  </si>
  <si>
    <t>「教職員の勤務時間適正化推進プラン」に基づき、児童生徒と向き合う時間の確保と、ワーク・ライフ・バランスの実現に向けて、計画的に仕事を進めることができる。</t>
    <rPh sb="19" eb="20">
      <t>モト</t>
    </rPh>
    <rPh sb="23" eb="25">
      <t>ジドウ</t>
    </rPh>
    <rPh sb="25" eb="27">
      <t>セイト</t>
    </rPh>
    <rPh sb="28" eb="29">
      <t>ム</t>
    </rPh>
    <rPh sb="30" eb="31">
      <t>ア</t>
    </rPh>
    <rPh sb="32" eb="34">
      <t>ジカン</t>
    </rPh>
    <rPh sb="35" eb="37">
      <t>カクホ</t>
    </rPh>
    <rPh sb="52" eb="54">
      <t>ジツゲン</t>
    </rPh>
    <rPh sb="55" eb="56">
      <t>ム</t>
    </rPh>
    <phoneticPr fontId="1"/>
  </si>
  <si>
    <t>家庭や地域社会と連携し、開かれた学校づくりに努めている。</t>
    <rPh sb="0" eb="2">
      <t>カテイ</t>
    </rPh>
    <rPh sb="3" eb="5">
      <t>チイキ</t>
    </rPh>
    <rPh sb="5" eb="7">
      <t>シャカイ</t>
    </rPh>
    <rPh sb="8" eb="10">
      <t>レンケイ</t>
    </rPh>
    <rPh sb="12" eb="13">
      <t>ヒラ</t>
    </rPh>
    <rPh sb="16" eb="18">
      <t>ガッコウ</t>
    </rPh>
    <rPh sb="22" eb="23">
      <t>ツト</t>
    </rPh>
    <phoneticPr fontId="1"/>
  </si>
  <si>
    <t>学校の危機管理マニュアルを理解し、事件や事故、トラブルに適切に対応することができる。</t>
    <phoneticPr fontId="1"/>
  </si>
  <si>
    <t>日々の実践等を振り返り、主体的に自らの教育活動の工夫・改善に努めている。</t>
    <rPh sb="12" eb="15">
      <t>シュタイテキ</t>
    </rPh>
    <phoneticPr fontId="1"/>
  </si>
  <si>
    <t>阿賀野</t>
  </si>
  <si>
    <t>乾</t>
  </si>
  <si>
    <t>井上</t>
  </si>
  <si>
    <t>上山</t>
  </si>
  <si>
    <t>土田</t>
  </si>
  <si>
    <t>豊崎</t>
  </si>
  <si>
    <t>豊田</t>
  </si>
  <si>
    <t>中塩</t>
  </si>
  <si>
    <t>松村</t>
  </si>
  <si>
    <t>山田</t>
  </si>
  <si>
    <t>米本</t>
  </si>
  <si>
    <t>小椋</t>
  </si>
  <si>
    <t>嶋田</t>
    <rPh sb="0" eb="2">
      <t>シマダ</t>
    </rPh>
    <phoneticPr fontId="1"/>
  </si>
  <si>
    <t>森本</t>
    <rPh sb="0" eb="2">
      <t>モリモト</t>
    </rPh>
    <phoneticPr fontId="1"/>
  </si>
  <si>
    <t>出田</t>
    <rPh sb="0" eb="2">
      <t>イズタ</t>
    </rPh>
    <phoneticPr fontId="1"/>
  </si>
  <si>
    <t>亀村</t>
    <rPh sb="0" eb="2">
      <t>カメムラ</t>
    </rPh>
    <phoneticPr fontId="1"/>
  </si>
  <si>
    <t>川村</t>
    <rPh sb="0" eb="2">
      <t>カワムラ</t>
    </rPh>
    <phoneticPr fontId="1"/>
  </si>
  <si>
    <t>佐藤つ</t>
    <rPh sb="0" eb="2">
      <t>サトウ</t>
    </rPh>
    <phoneticPr fontId="1"/>
  </si>
  <si>
    <t>早川</t>
    <rPh sb="0" eb="2">
      <t>ハヤカワ</t>
    </rPh>
    <phoneticPr fontId="1"/>
  </si>
  <si>
    <t>福島</t>
    <rPh sb="0" eb="2">
      <t>フクシマ</t>
    </rPh>
    <phoneticPr fontId="1"/>
  </si>
  <si>
    <t>眞喜屋</t>
    <rPh sb="0" eb="3">
      <t>マキヤ</t>
    </rPh>
    <phoneticPr fontId="1"/>
  </si>
  <si>
    <t>山下</t>
    <rPh sb="0" eb="2">
      <t>ヤマシタ</t>
    </rPh>
    <phoneticPr fontId="1"/>
  </si>
  <si>
    <t>佐藤か</t>
    <rPh sb="0" eb="2">
      <t>サトウ</t>
    </rPh>
    <phoneticPr fontId="1"/>
  </si>
  <si>
    <t>探究の要素を取り入れた授業実践に多く取り組まれている。
探究活動を取り入れた授業に関して、他教科の先生方がどこまで意識して授業づくりをされているのかが見えず、自身の取り組みが校内でどのレベルにいるのかを把握しにくい。
これまでの学校全体の取り組みが浸透しており，生徒が主体性を持とうと意識して学習することができていると感じる。教科横断は，探究の充実で達成できていると感じるが，さらに教科間の横断をどう図っていくかが課題であると感じる。</t>
    <phoneticPr fontId="1"/>
  </si>
  <si>
    <t>海外での活動を経験できる機会を多く設けられている。
本年度から台湾修学旅行も再開し，充実した国際交流が取り組まれ
ていると感じている。
生徒が地域や国，世界を視野に入れながら活動を行うことができているように感じる。</t>
    <phoneticPr fontId="1"/>
  </si>
  <si>
    <t>生徒たちが行事のことを考える機会が多く設けられている。
基本的には，生徒にいろいろな事を任せて活動できているが，携帯電話の使用，交通安全などのルール意識，規範意識が薄いところが気になる。校則を自由化を拡大していくのと同時に，規範意識も涵養していかないと何でもありにならないかという危機感を感じる。</t>
    <phoneticPr fontId="1"/>
  </si>
  <si>
    <t>安全を第一に考えて活動できている。
思いを行動に移すのが，年々困難になっているように感じる。</t>
    <phoneticPr fontId="1"/>
  </si>
  <si>
    <t xml:space="preserve">ロイロノートやcanva等、使える機能を積極的に使っている。
ここ数年，新教育課程への移行やＩＣＴ活用への対応など，教育環境の大きな変化が続いており，落ち着いて生徒や授業に向き合う時間的余裕がもてていない現状がある。今こそ生徒にも教員にも「ゆとり」ある教育環境が必要ではないか。
研究授業をするにあたって、授業の直前にテーマを与えられると準備やそのテーマへの理解が追い付かず、その場限りのイベント授業になってしまう。年間計画を見据えたテーマの設定やチーム県伊丹としての方針が欲しい。
効率的に学校が運営されているように感じる。
</t>
    <phoneticPr fontId="1"/>
  </si>
  <si>
    <t>ミマモルメを活用した連携・連絡が特にできている。
積極的に地域との活動が行われているように感じる。</t>
    <phoneticPr fontId="1"/>
  </si>
  <si>
    <t>生徒の現状の共有は特にスムーズに行われている。
それぞれの持ち場で各先生方が役割を果たして貢献しているように感じる。自分自身も学校運営に貢献していきたい。
他の専門部が，どのような活動を行っているのか，共有出来たら協力体制を構築することができると感じる。</t>
    <phoneticPr fontId="1"/>
  </si>
  <si>
    <t>自分自身、生徒の実態をつかみながら授業をすることが少しずつできるようになってきた。
各先生方の取り組みを参考に，自分自身のスタイルを確立していきたい。</t>
    <phoneticPr fontId="1"/>
  </si>
  <si>
    <t>生徒が何かあった相談できる環境・機会が整えられている。
生徒の実態をしっかりと把握して，必要な支援をしていきたい。</t>
    <phoneticPr fontId="1"/>
  </si>
  <si>
    <t>保護者からの信頼確保はこれからの自分の課題である。
日々の活動を大切に過ごしていきたい。</t>
    <phoneticPr fontId="1"/>
  </si>
  <si>
    <t>各部・学年の動きを十分に理解しきれていないことが多かったので、自分からも学校内の情報を敏感に得ていくように心がけたい。
本校における「探究」の位置づけをより明確にしてほしいです。
本校の特色の１つにするのであれば、週一時間での活動（３年生での活動はYFと独自課題）であり、生徒の成長を促すまたは成果を導くには非常に難しい設定です。１・２・０単位制の検討や各教科での探究的な取組の強化など情報の共有や学校全体でのあり方を考える時期かと思います。
生徒主体で行事を行うことが難しくなってきているように感じる
今年度は，学校運営の流れを把握する１年間だった。総務部として全体の流れを把握しながら職務を遂行できたので，この経験を来年度に活かしたい。
教育活動が充実するように，自分の力を発揮していく。まだ貢献することが出来ていないので，学校運営に貢献出来るように自分ができることを精一杯やっていきたい。
引き続き，自分自身の専門性を高め，生徒とともに成長できるよう職務に専念する。</t>
    <phoneticPr fontId="1"/>
  </si>
  <si>
    <t>特にGLiS類型の活動はボランティア等多岐にわたっている。
SGHのノウハウを踏襲しているので，充実しているように感じる。まだまだ活性化できる余地があると思うが，そのためには教師間の連携を今以上に密にする必要があるように感じる。
9に関して、これまでの活動を継続することにこだわりすぎていて、生徒のアイディアや主体性を発揮させる取り組みが不足している。</t>
    <phoneticPr fontId="1"/>
  </si>
  <si>
    <t>トラブルに適切に対応することは今後の自分の課題である。
効率的な組織運営が行われていると感じる。自分自身の専門部だけでなく，学校全体で人手などが必要なときは可能な限り協力したい。
若手教員の勤務時間を適正化する何らかの仕組みをつくらなければいけないと考えているのですが、できておりません。</t>
    <phoneticPr fontId="1"/>
  </si>
  <si>
    <t>R5 平均</t>
    <rPh sb="3" eb="5">
      <t>ヘイキン</t>
    </rPh>
    <phoneticPr fontId="1"/>
  </si>
  <si>
    <t>B(4)</t>
  </si>
  <si>
    <t>令和６年度　兵庫県立伊丹高等学校　学校評価</t>
    <rPh sb="0" eb="2">
      <t>レイワ</t>
    </rPh>
    <rPh sb="3" eb="5">
      <t>ネンド</t>
    </rPh>
    <rPh sb="6" eb="16">
      <t>ヒョウゴケンリツイタミコウトウガッコウ</t>
    </rPh>
    <rPh sb="17" eb="19">
      <t>ガッコウ</t>
    </rPh>
    <rPh sb="19" eb="21">
      <t>ヒョウカ</t>
    </rPh>
    <phoneticPr fontId="1"/>
  </si>
  <si>
    <t>「確かな学力」の育成</t>
    <phoneticPr fontId="1"/>
  </si>
  <si>
    <t>伝統と文化を尊重し
グローバル化に対応する国際教育の強化</t>
    <phoneticPr fontId="1"/>
  </si>
  <si>
    <t>探究・文理横断・実践的な学びの充実</t>
    <phoneticPr fontId="1"/>
  </si>
  <si>
    <t>人間力の育成</t>
    <phoneticPr fontId="1"/>
  </si>
  <si>
    <t>地域とのつながりの深化</t>
    <phoneticPr fontId="1"/>
  </si>
  <si>
    <t>心・技・体の醸成</t>
    <phoneticPr fontId="1"/>
  </si>
  <si>
    <t>教職員の働き方改革の推進</t>
    <phoneticPr fontId="1"/>
  </si>
  <si>
    <t>教職員の働き方改革の推進</t>
    <phoneticPr fontId="1"/>
  </si>
  <si>
    <t>情報共有</t>
    <phoneticPr fontId="1"/>
  </si>
  <si>
    <t>外部機関との連携</t>
    <phoneticPr fontId="1"/>
  </si>
  <si>
    <t>家庭との協働</t>
    <phoneticPr fontId="1"/>
  </si>
  <si>
    <t>地域への情報発信</t>
    <phoneticPr fontId="1"/>
  </si>
  <si>
    <t>20.外部研修への参加・校内研修の実施</t>
  </si>
  <si>
    <t>21.1人一台端末利用に向けた活用研究</t>
  </si>
  <si>
    <t>30.HP・ブログ等の発信</t>
  </si>
  <si>
    <t>〇探究の要素を取り入れた授業実践に多く取り組まれている。
〇探究活動を取り入れた授業に関して、他教科の先生方がどこまで意識して授業づくりをされているのかが見えず、自身の取り組みが校内でどのレベルにいるのかを把握しにくい。
〇これまでの学校全体の取り組みが浸透しており，生徒が主体性を持とうと意識して学習することができていると感じる。教科横断は，探究の充実で達成できていると感じるが，さらに教科間の横断をどう図っていくかが課題であると感じる。</t>
    <phoneticPr fontId="1"/>
  </si>
  <si>
    <t>〇海外での活動を経験できる機会を多く設けられている。
〇本年度から台湾修学旅行も再開し，充実した国際交流が取り組まれていると感じている。
〇生徒が地域や国，世界を視野に入れながら活動を行うことができているように感じる。</t>
    <phoneticPr fontId="1"/>
  </si>
  <si>
    <t>〇特にGLiS類型の活動はボランティア等多岐にわたっている。
〇SGHのノウハウを踏襲しているので，充実しているように感じる。まだまだ活性化できる余地があると思うが，そのためには教師間の連携を今以上に密にする必要があるように感じる。
〇9に関して、これまでの活動を継続することにこだわりすぎていて、生徒のアイディアや主体性を発揮させる取り組みが不足している。</t>
    <phoneticPr fontId="1"/>
  </si>
  <si>
    <t>〇生徒たちが行事のことを考える機会が多く設けられている。
〇基本的には，生徒にいろいろな事を任せて活動できているが，携帯電話の使用，交通安全などのルール意識，規範意識が薄いところが気になる。校則を自由化を拡大していくのと同時に，規範意識も涵養していかないと何でもありにならないかという危機感を感じる。</t>
    <phoneticPr fontId="1"/>
  </si>
  <si>
    <t>〇安全を第一に考えて活動できている。
〇思いを行動に移すのが，年々困難になっているように感じる。</t>
    <phoneticPr fontId="1"/>
  </si>
  <si>
    <t>〇ロイロノートやcanva等、使える機能を積極的に使っている。
〇ここ数年，新教育課程への移行やＩＣＴ活用への対応など，教育環境の大きな変化が続いており，落ち着いて生徒や授業に向き合う時間的余裕がもてていない現状がある。今こそ生徒にも教員にも「ゆとり」ある教育環境が必要ではないか。
〇研究授業をするにあたって、授業の直前にテーマを与えられると準備やそのテーマへの理解が追い付かず、その場限りのイベント授業になってしまう。年間計画を見据えたテーマの設定やチーム県伊丹としての方針が欲しい。
効率的に学校が運営されているように感じる。</t>
    <phoneticPr fontId="1"/>
  </si>
  <si>
    <t>〇生徒の現状の共有は特にスムーズに行われている。
〇それぞれの持ち場で各先生方が役割を果たして貢献しているように感じる。自分自身も学校運営に貢献していきたい。
〇他の専門部が，どのような活動を行っているのか，共有出来たら協力体制を構築することができると感じる。</t>
    <phoneticPr fontId="1"/>
  </si>
  <si>
    <t>〇ミマモルメを活用した連携・連絡が特にできている。
〇積極的に地域との活動が行われているように感じる。</t>
    <phoneticPr fontId="1"/>
  </si>
  <si>
    <t>１　学校教育目標や児童生徒の実態を踏まえた年間指導計画を作成し、計画的に授業を進めることができる。</t>
    <phoneticPr fontId="1"/>
  </si>
  <si>
    <t>３　個別最適な学びと協働的な学びの一体的な充実を図り、主体的・対話的で深い学びの実現に向けた授業づくりに取り組むことができる。</t>
    <phoneticPr fontId="1"/>
  </si>
  <si>
    <t>２　学習指導要領の目標や内容に基づき、児童生徒の実態に応じた授業を設計することができる。</t>
    <phoneticPr fontId="1"/>
  </si>
  <si>
    <t>４　評価規準等に基づき、児童生徒の学習状況を把握・評価し、指導方法の改善につなげることができる。</t>
    <phoneticPr fontId="1"/>
  </si>
  <si>
    <t>５　わかる授業づくりに向けて、ＩＣＴ機器等を活用することができる。</t>
    <phoneticPr fontId="1"/>
  </si>
  <si>
    <t>６　いじめ、不登校などの教育課題の緊急性や重要性を理解し、他の教職員や関係機関と連携しながらその予防・解決に取り組むことができる。</t>
    <phoneticPr fontId="1"/>
  </si>
  <si>
    <t>７　学校教育目標の実現に向け、学級経営案やホームルーム計画の立案・実行・改善ができ、児童生徒が安心して過ごせる学級づくりに取り組むことができる。</t>
    <phoneticPr fontId="1"/>
  </si>
  <si>
    <t>８　児童生徒との適切な距離を保ちながら、生活背景や内面の理解に努め、カウンセリングマインドをもって、児童生徒と接することができる。</t>
    <phoneticPr fontId="1"/>
  </si>
  <si>
    <t>９　保護者や関係機関と連携を図りながら、個別の教育支援計画や個別の指導計画を作成し、児童生徒等の教育的ニーズに応じた指導・支援を行うことができる。</t>
    <phoneticPr fontId="1"/>
  </si>
  <si>
    <t>10　「教職員の勤務時間適正化推進プラン」に基づき、児童生徒と向き合う時間の確保と、ワーク・ライフ・バランスの実現に向けて、計画的に仕事を進めることができる。</t>
    <phoneticPr fontId="1"/>
  </si>
  <si>
    <t>11　児童生徒への指導等に関して、同僚・先輩や管理職等に相談し、指導に生かすことができる。</t>
    <phoneticPr fontId="1"/>
  </si>
  <si>
    <t>12　校内における自分の役割を認識し、校務分掌を的確かつ効率的に遂行できる。</t>
    <phoneticPr fontId="1"/>
  </si>
  <si>
    <t>13　家庭や地域社会と連携し、開かれた学校づくりに努めている。</t>
    <phoneticPr fontId="1"/>
  </si>
  <si>
    <t>14　学校の危機管理マニュアルを理解し、事件や事故、トラブルに適切に対応することができる。</t>
    <phoneticPr fontId="1"/>
  </si>
  <si>
    <t>15　日頃から、ストレスマネジメントに努めるとともに、教員として自覚ある行動をとることができる。</t>
    <phoneticPr fontId="1"/>
  </si>
  <si>
    <t>16　適切な言動を心がけ、児童生徒や保護者等からの信頼確保に努めている。</t>
    <phoneticPr fontId="1"/>
  </si>
  <si>
    <t>17　日々の実践等を振り返り、主体的に自らの教育活動の工夫・改善に努めている。</t>
    <phoneticPr fontId="1"/>
  </si>
  <si>
    <t>B(3.4)</t>
  </si>
  <si>
    <t>B(3.3)</t>
  </si>
  <si>
    <t>B(3)</t>
  </si>
  <si>
    <t>▽-0.6</t>
  </si>
  <si>
    <t>▽-1</t>
  </si>
  <si>
    <t>B</t>
    <phoneticPr fontId="1"/>
  </si>
  <si>
    <t>A</t>
    <phoneticPr fontId="1"/>
  </si>
  <si>
    <t>⬆0.3</t>
  </si>
  <si>
    <t>▽-0.1</t>
    <phoneticPr fontId="1"/>
  </si>
  <si>
    <t>▽-0.2</t>
    <phoneticPr fontId="1"/>
  </si>
  <si>
    <t>⬆0.1</t>
    <phoneticPr fontId="1"/>
  </si>
  <si>
    <t>１　スクールミッション</t>
    <phoneticPr fontId="1"/>
  </si>
  <si>
    <t>２　スクールポリシー</t>
    <phoneticPr fontId="1"/>
  </si>
  <si>
    <r>
      <t>３　自己評価　　</t>
    </r>
    <r>
      <rPr>
        <sz val="10"/>
        <color theme="1"/>
        <rFont val="UD デジタル 教科書体 NP-B"/>
        <family val="1"/>
        <charset val="128"/>
      </rPr>
      <t>項目ごとに5,4,2,1点の4段階で評価。達成状況は、Ａ…平均4.0以上　Ｂ…平均3.0以上4.0未満　Ｃ…平均3.0未満。</t>
    </r>
    <rPh sb="2" eb="4">
      <t>ジコ</t>
    </rPh>
    <rPh sb="4" eb="6">
      <t>ヒョウカ</t>
    </rPh>
    <rPh sb="8" eb="10">
      <t>コウモク</t>
    </rPh>
    <rPh sb="20" eb="21">
      <t>テン</t>
    </rPh>
    <rPh sb="23" eb="25">
      <t>ダンカイ</t>
    </rPh>
    <rPh sb="26" eb="28">
      <t>ヒョウカ</t>
    </rPh>
    <rPh sb="29" eb="31">
      <t>タッセイ</t>
    </rPh>
    <rPh sb="31" eb="33">
      <t>ジョウキョウ</t>
    </rPh>
    <rPh sb="37" eb="39">
      <t>ヘイキン</t>
    </rPh>
    <rPh sb="42" eb="44">
      <t>イジョウ</t>
    </rPh>
    <rPh sb="47" eb="49">
      <t>ヘイキン</t>
    </rPh>
    <rPh sb="52" eb="54">
      <t>イジョウ</t>
    </rPh>
    <rPh sb="57" eb="59">
      <t>ミマン</t>
    </rPh>
    <rPh sb="62" eb="64">
      <t>ヘイキン</t>
    </rPh>
    <rPh sb="67" eb="69">
      <t>ミマン</t>
    </rPh>
    <phoneticPr fontId="1"/>
  </si>
  <si>
    <t>６　自己評価への関係者評価</t>
    <rPh sb="2" eb="4">
      <t>ジコ</t>
    </rPh>
    <rPh sb="4" eb="6">
      <t>ヒョウカ</t>
    </rPh>
    <rPh sb="8" eb="11">
      <t>カンケイシャ</t>
    </rPh>
    <rPh sb="11" eb="13">
      <t>ヒョウカ</t>
    </rPh>
    <phoneticPr fontId="1"/>
  </si>
  <si>
    <t>５　学校関係者評価（総合）</t>
    <rPh sb="2" eb="4">
      <t>ガッコウ</t>
    </rPh>
    <rPh sb="4" eb="7">
      <t>カンケイシャ</t>
    </rPh>
    <rPh sb="7" eb="9">
      <t>ヒョウカ</t>
    </rPh>
    <rPh sb="10" eb="12">
      <t>ソウゴウ</t>
    </rPh>
    <phoneticPr fontId="1"/>
  </si>
  <si>
    <r>
      <t>４　兵庫県教職員資質向上指標による自己点検　　</t>
    </r>
    <r>
      <rPr>
        <sz val="10"/>
        <color theme="1"/>
        <rFont val="UD デジタル 教科書体 NP-B"/>
        <family val="1"/>
        <charset val="128"/>
      </rPr>
      <t>5段階で評価したのち、3段階（できている・できていない・わからない）の人数割合を表示。</t>
    </r>
    <rPh sb="2" eb="5">
      <t>ヒョウゴケン</t>
    </rPh>
    <rPh sb="5" eb="8">
      <t>キョウショクイン</t>
    </rPh>
    <rPh sb="8" eb="10">
      <t>シシツ</t>
    </rPh>
    <rPh sb="10" eb="12">
      <t>コウジョウ</t>
    </rPh>
    <rPh sb="12" eb="14">
      <t>シヒョウ</t>
    </rPh>
    <rPh sb="17" eb="19">
      <t>ジコ</t>
    </rPh>
    <rPh sb="19" eb="21">
      <t>テンケン</t>
    </rPh>
    <rPh sb="24" eb="26">
      <t>ダンカイ</t>
    </rPh>
    <rPh sb="27" eb="29">
      <t>ヒョウカ</t>
    </rPh>
    <rPh sb="35" eb="37">
      <t>ダンカイ</t>
    </rPh>
    <rPh sb="58" eb="60">
      <t>ニンズウ</t>
    </rPh>
    <rPh sb="60" eb="62">
      <t>ワリアイ</t>
    </rPh>
    <rPh sb="63" eb="65">
      <t>ヒョウジ</t>
    </rPh>
    <phoneticPr fontId="1"/>
  </si>
  <si>
    <t>令和７年度　兵庫県立伊丹高等学校　学校評価</t>
    <rPh sb="0" eb="2">
      <t>レイワ</t>
    </rPh>
    <rPh sb="3" eb="5">
      <t>ネンド</t>
    </rPh>
    <rPh sb="6" eb="16">
      <t>ヒョウゴケンリツイタミコウトウガッコウ</t>
    </rPh>
    <rPh sb="17" eb="19">
      <t>ガッコウ</t>
    </rPh>
    <rPh sb="19" eb="21">
      <t>ヒョウカ</t>
    </rPh>
    <phoneticPr fontId="1"/>
  </si>
  <si>
    <t>A(4.0)</t>
  </si>
  <si>
    <t>▲ 0.1</t>
  </si>
  <si>
    <t>▽-0.4</t>
  </si>
  <si>
    <t>B(3.2)</t>
  </si>
  <si>
    <t>▲ 0.2</t>
  </si>
  <si>
    <t>▲ 0.3</t>
  </si>
  <si>
    <t>B(3.1)</t>
  </si>
  <si>
    <t>■短期留学や国際交流には生徒の関心も高く、サポート体制を作ろうとしている。</t>
    <phoneticPr fontId="1"/>
  </si>
  <si>
    <t>■生徒指導部を中心に自転車のマナーや交通ルールの周知徹底などが行われている。</t>
    <phoneticPr fontId="1"/>
  </si>
  <si>
    <t>■ICTや探究など適宜校内研修が実施されている。</t>
    <phoneticPr fontId="1"/>
  </si>
  <si>
    <t>■分掌により温度差はあるが、広報活動はブログ等を通じて積極的に実施されている。</t>
    <phoneticPr fontId="1"/>
  </si>
  <si>
    <t>■探究活動においては教科横断的な取り組みの実践につながっている■教科・科目の中での探究活動は時間数の関係で、難しいと感じます。</t>
    <phoneticPr fontId="1"/>
  </si>
  <si>
    <t>■大学教員、大学院生、研究所、企業、公共団体との連携により、様々な校外活動を実施している。　　　　　　　　　　　　　　　　　　　　　■特色類型、探究活動は十分充実しています。</t>
    <rPh sb="67" eb="68">
      <t>トク</t>
    </rPh>
    <phoneticPr fontId="1"/>
  </si>
  <si>
    <t>■生徒主体の取り組みは各方面にわたって実施されている。　　　　■生徒の色を壊すことなく、指導してより良い方向に導く。とても困難だと感じさせられました。</t>
    <phoneticPr fontId="1"/>
  </si>
  <si>
    <t>■何か問題が発生したとき、情報共有して適切に対応する体制ができている。　　　　　　　　　　　　　　　　　　　■残業時間が少ないように感じるので良いことだと思われる。ただ、忙しい運動部（陸上、サッカー、野球など）の顧問の先生方の負担が大きいのはどうしても感じる。</t>
    <phoneticPr fontId="1"/>
  </si>
  <si>
    <t>○いつの時代も人間力が一番重要、AIの発展が、今後加速しますが、人間の判断力こそ重要。地域に貢献する事が重要だと教育をしてほしい。　　　　　　　　　　〇部活動の一環で、伊丹市の行事に参加した生徒の溌剌とした活動が、市民から高い評価を得ました。生徒の自己肯定感や自己有用感が高まると思いました。</t>
    <rPh sb="4" eb="6">
      <t>ジダイ</t>
    </rPh>
    <rPh sb="7" eb="10">
      <t>ニンゲンリョク</t>
    </rPh>
    <rPh sb="11" eb="13">
      <t>イチバン</t>
    </rPh>
    <rPh sb="13" eb="15">
      <t>ジュウヨウ</t>
    </rPh>
    <rPh sb="19" eb="21">
      <t>ハッテン</t>
    </rPh>
    <rPh sb="23" eb="25">
      <t>コンゴ</t>
    </rPh>
    <rPh sb="25" eb="27">
      <t>カソク</t>
    </rPh>
    <rPh sb="32" eb="34">
      <t>ニンゲン</t>
    </rPh>
    <rPh sb="35" eb="38">
      <t>ハンダンリョク</t>
    </rPh>
    <rPh sb="40" eb="42">
      <t>ジュウヨウ</t>
    </rPh>
    <rPh sb="43" eb="45">
      <t>チイキ</t>
    </rPh>
    <rPh sb="46" eb="48">
      <t>コウケン</t>
    </rPh>
    <rPh sb="50" eb="51">
      <t>コト</t>
    </rPh>
    <rPh sb="52" eb="54">
      <t>ジュウヨウ</t>
    </rPh>
    <rPh sb="56" eb="58">
      <t>キョウイク</t>
    </rPh>
    <phoneticPr fontId="1"/>
  </si>
  <si>
    <t>○学力については、大きく成長しているのだと感じます。国際的な視野、留学、遊学、なんでも良いと思いますが、当たり前に英語が話せる環境創りが重要かと思います。母国語しか話せない日本人、恥だと思う事が当たり前にならないといけないと感じる。　　　　　　　　○学校教育目標がしっかりと教職員に浸透しているので、高いモチベーションで学校運営が行われている。変化での激しい社会においてさらに先を見通した教育に努めていただきたい。　　　　　　　　　　　　　　　　○授業改善や学習支援の取組を通して、生徒の基礎的・基本的な学力の定着と主体的な学びの充実が図られていることがうかがえる。今後も生徒の学習意欲を高める授業づくりを進め、確かな学力の育成につながる取組の継続を期待したい。</t>
    <rPh sb="1" eb="3">
      <t>ガクリョク</t>
    </rPh>
    <rPh sb="9" eb="10">
      <t>オオ</t>
    </rPh>
    <rPh sb="12" eb="14">
      <t>セイチョウ</t>
    </rPh>
    <rPh sb="21" eb="22">
      <t>カン</t>
    </rPh>
    <rPh sb="26" eb="28">
      <t>コクサイ</t>
    </rPh>
    <rPh sb="28" eb="29">
      <t>テキ</t>
    </rPh>
    <rPh sb="30" eb="32">
      <t>シヤ</t>
    </rPh>
    <rPh sb="33" eb="35">
      <t>リュウガク</t>
    </rPh>
    <rPh sb="36" eb="38">
      <t>ユウガク</t>
    </rPh>
    <rPh sb="43" eb="44">
      <t>ヨ</t>
    </rPh>
    <rPh sb="46" eb="47">
      <t>オモ</t>
    </rPh>
    <rPh sb="52" eb="53">
      <t>ア</t>
    </rPh>
    <rPh sb="55" eb="56">
      <t>マエ</t>
    </rPh>
    <rPh sb="57" eb="59">
      <t>エイゴ</t>
    </rPh>
    <rPh sb="60" eb="61">
      <t>ハナ</t>
    </rPh>
    <rPh sb="63" eb="65">
      <t>カンキョウ</t>
    </rPh>
    <rPh sb="65" eb="66">
      <t>ヅク</t>
    </rPh>
    <rPh sb="68" eb="70">
      <t>ジュウヨウ</t>
    </rPh>
    <rPh sb="72" eb="73">
      <t>オモ</t>
    </rPh>
    <rPh sb="77" eb="80">
      <t>ボコクゴ</t>
    </rPh>
    <rPh sb="82" eb="83">
      <t>ハナ</t>
    </rPh>
    <rPh sb="86" eb="88">
      <t>ニホン</t>
    </rPh>
    <rPh sb="88" eb="89">
      <t>ジン</t>
    </rPh>
    <rPh sb="90" eb="91">
      <t>ハジ</t>
    </rPh>
    <rPh sb="93" eb="94">
      <t>オモ</t>
    </rPh>
    <rPh sb="95" eb="96">
      <t>コト</t>
    </rPh>
    <rPh sb="97" eb="98">
      <t>ア</t>
    </rPh>
    <rPh sb="100" eb="101">
      <t>マエ</t>
    </rPh>
    <rPh sb="112" eb="113">
      <t>カン</t>
    </rPh>
    <rPh sb="125" eb="127">
      <t>ガッコウ</t>
    </rPh>
    <rPh sb="127" eb="129">
      <t>キョウイク</t>
    </rPh>
    <rPh sb="129" eb="131">
      <t>モクヒョウ</t>
    </rPh>
    <rPh sb="137" eb="140">
      <t>キョウショクイン</t>
    </rPh>
    <rPh sb="141" eb="143">
      <t>シントウ</t>
    </rPh>
    <rPh sb="150" eb="151">
      <t>タカ</t>
    </rPh>
    <rPh sb="160" eb="162">
      <t>ガッコウ</t>
    </rPh>
    <rPh sb="162" eb="164">
      <t>ウンエイ</t>
    </rPh>
    <rPh sb="165" eb="166">
      <t>オコナ</t>
    </rPh>
    <rPh sb="172" eb="174">
      <t>ヘンカ</t>
    </rPh>
    <rPh sb="176" eb="177">
      <t>ハゲ</t>
    </rPh>
    <rPh sb="179" eb="181">
      <t>シャカイ</t>
    </rPh>
    <rPh sb="188" eb="189">
      <t>サキ</t>
    </rPh>
    <rPh sb="190" eb="192">
      <t>ミトオ</t>
    </rPh>
    <rPh sb="194" eb="196">
      <t>キョウイク</t>
    </rPh>
    <rPh sb="197" eb="198">
      <t>ツト</t>
    </rPh>
    <phoneticPr fontId="1"/>
  </si>
  <si>
    <t>○先生は、更新講習がない。我々の建設業、業界免許は、必ず5年に一度の更新講習があります。5年経てば、状況は大きく進化、変化します。是非先生たちの能力を上げるための研修等を多く取り入れないといけないと感じます。○OECD教育・スキル局長は、「教育の質は教師の質を超えられない」と言われている。今後も学び続ける組織であるようにお願いしたい。</t>
    <rPh sb="1" eb="3">
      <t>センセイ</t>
    </rPh>
    <rPh sb="5" eb="9">
      <t>コウシンコウシュウ</t>
    </rPh>
    <rPh sb="13" eb="15">
      <t>ワレワレ</t>
    </rPh>
    <rPh sb="16" eb="19">
      <t>ケンセツギョウ</t>
    </rPh>
    <rPh sb="20" eb="22">
      <t>ギョウカイ</t>
    </rPh>
    <rPh sb="22" eb="24">
      <t>メンキョ</t>
    </rPh>
    <rPh sb="26" eb="27">
      <t>カナラ</t>
    </rPh>
    <rPh sb="29" eb="30">
      <t>ネン</t>
    </rPh>
    <rPh sb="31" eb="33">
      <t>イチド</t>
    </rPh>
    <rPh sb="34" eb="36">
      <t>コウシン</t>
    </rPh>
    <rPh sb="36" eb="38">
      <t>コウシュウ</t>
    </rPh>
    <rPh sb="109" eb="111">
      <t>キョウイク</t>
    </rPh>
    <rPh sb="115" eb="117">
      <t>キョクチョウ</t>
    </rPh>
    <rPh sb="120" eb="122">
      <t>キョウイク</t>
    </rPh>
    <rPh sb="123" eb="124">
      <t>シツ</t>
    </rPh>
    <rPh sb="125" eb="127">
      <t>キョウシ</t>
    </rPh>
    <rPh sb="128" eb="129">
      <t>シツ</t>
    </rPh>
    <rPh sb="130" eb="131">
      <t>コ</t>
    </rPh>
    <rPh sb="138" eb="139">
      <t>イ</t>
    </rPh>
    <rPh sb="145" eb="147">
      <t>コンゴ</t>
    </rPh>
    <rPh sb="148" eb="149">
      <t>マナ</t>
    </rPh>
    <rPh sb="150" eb="151">
      <t>ツヅ</t>
    </rPh>
    <rPh sb="153" eb="155">
      <t>ソシキ</t>
    </rPh>
    <rPh sb="162" eb="163">
      <t>ネガ</t>
    </rPh>
    <phoneticPr fontId="1"/>
  </si>
  <si>
    <t>○教職員間の情報共有や連携のもと、組織的に教育活動が進められていることが確認できる。今後も協働体制を一層深め、学校全体としての教育力の向上を図ることを期待したい。</t>
    <phoneticPr fontId="1"/>
  </si>
  <si>
    <t>○自身をいたわってほしいです。　　　　　　　　　　　　　　　　　　　　○大学教員、大学院生、研究所、企業、公共団体との連携により、様々な校外活動を実施している。　　　　　　　　　　　　　　　　　　　　　○特色類型、探究活動は十分充実しています。　　　　○生徒指導から生徒支援へ、という表現もとても納得感がありました。</t>
    <phoneticPr fontId="1"/>
  </si>
  <si>
    <t xml:space="preserve">○全体的に、以前に比べ、全教職員が生徒との一体感を感じられる。在校生や保護者の満足度も高く、将来の入学希望者にとっても魅力を感じられる良好な循環が生まれている印象を強く受ける。特に、国際教育に関する取組は高い評価となっており、生徒の関心の高さと学校の積極的な取組がうかがえる。指導から寄り添う、という難しい時代になりましたが、信頼関係の構築こそが一番の鍵であると感じます。だからといって、優しいだけでは無理。子どもたちには、この時代を生き抜く、厳しいことをしっかりと教育してほしい。また、危機意識、危機管理についても、重々教えて、当たり前のことが、当たり前でなくなる怖さを知らないと、これからの未来を生き抜くことは出来ない。この怖さをしってほしい。　　　　　　　　　　　　　○緑窓会といたしましても、事業の見直し等を図り、より一層支援できるよう努めてまいります。　　　　　　○人生百年時代、生徒たちが豊かにたくましく生きるために、学校で学んだことを生かし、学校が人との触れ合い、支え合い、高め合い成長できる場になっていただきたい。　　　            </t>
    <rPh sb="1" eb="4">
      <t>ゼンタイテキ</t>
    </rPh>
    <rPh sb="6" eb="8">
      <t>イゼン</t>
    </rPh>
    <rPh sb="9" eb="10">
      <t>クラ</t>
    </rPh>
    <rPh sb="12" eb="16">
      <t>ゼンキョウショクイン</t>
    </rPh>
    <rPh sb="17" eb="19">
      <t>セイト</t>
    </rPh>
    <rPh sb="21" eb="24">
      <t>イッタイカン</t>
    </rPh>
    <rPh sb="25" eb="26">
      <t>カン</t>
    </rPh>
    <rPh sb="138" eb="140">
      <t>シドウ</t>
    </rPh>
    <rPh sb="142" eb="143">
      <t>ヨ</t>
    </rPh>
    <rPh sb="144" eb="145">
      <t>ソ</t>
    </rPh>
    <rPh sb="150" eb="151">
      <t>ムズカ</t>
    </rPh>
    <rPh sb="153" eb="155">
      <t>ジダイ</t>
    </rPh>
    <rPh sb="163" eb="167">
      <t>シンライカンケイ</t>
    </rPh>
    <rPh sb="168" eb="170">
      <t>コウチク</t>
    </rPh>
    <rPh sb="173" eb="175">
      <t>イチバン</t>
    </rPh>
    <rPh sb="176" eb="177">
      <t>カギ</t>
    </rPh>
    <rPh sb="181" eb="182">
      <t>カン</t>
    </rPh>
    <rPh sb="194" eb="195">
      <t>ヤサ</t>
    </rPh>
    <rPh sb="201" eb="203">
      <t>ムリ</t>
    </rPh>
    <rPh sb="204" eb="205">
      <t>コ</t>
    </rPh>
    <rPh sb="214" eb="216">
      <t>ジダイ</t>
    </rPh>
    <rPh sb="217" eb="218">
      <t>イ</t>
    </rPh>
    <rPh sb="219" eb="220">
      <t>ヌ</t>
    </rPh>
    <rPh sb="222" eb="223">
      <t>キビ</t>
    </rPh>
    <rPh sb="233" eb="235">
      <t>キョウイク</t>
    </rPh>
    <rPh sb="244" eb="248">
      <t>キキイシキ</t>
    </rPh>
    <rPh sb="249" eb="253">
      <t>キキカンリ</t>
    </rPh>
    <rPh sb="259" eb="261">
      <t>ジュウジュウ</t>
    </rPh>
    <rPh sb="261" eb="262">
      <t>オシ</t>
    </rPh>
    <rPh sb="265" eb="266">
      <t>ア</t>
    </rPh>
    <rPh sb="268" eb="269">
      <t>マエ</t>
    </rPh>
    <rPh sb="274" eb="275">
      <t>ア</t>
    </rPh>
    <rPh sb="277" eb="278">
      <t>マエ</t>
    </rPh>
    <rPh sb="283" eb="284">
      <t>コワ</t>
    </rPh>
    <rPh sb="286" eb="287">
      <t>シ</t>
    </rPh>
    <rPh sb="297" eb="299">
      <t>ミライ</t>
    </rPh>
    <rPh sb="300" eb="301">
      <t>イ</t>
    </rPh>
    <rPh sb="302" eb="303">
      <t>ヌ</t>
    </rPh>
    <rPh sb="307" eb="309">
      <t>デキ</t>
    </rPh>
    <rPh sb="314" eb="315">
      <t>コワ</t>
    </rPh>
    <rPh sb="388" eb="390">
      <t>ジンセイ</t>
    </rPh>
    <rPh sb="390" eb="392">
      <t>ヒャクネン</t>
    </rPh>
    <rPh sb="392" eb="394">
      <t>ジダイ</t>
    </rPh>
    <rPh sb="395" eb="397">
      <t>セイト</t>
    </rPh>
    <rPh sb="400" eb="401">
      <t>ユタ</t>
    </rPh>
    <rPh sb="408" eb="409">
      <t>イ</t>
    </rPh>
    <rPh sb="415" eb="417">
      <t>ガッコウ</t>
    </rPh>
    <rPh sb="418" eb="419">
      <t>マナ</t>
    </rPh>
    <rPh sb="424" eb="425">
      <t>イ</t>
    </rPh>
    <rPh sb="428" eb="430">
      <t>ガッコウ</t>
    </rPh>
    <rPh sb="431" eb="432">
      <t>ヒト</t>
    </rPh>
    <rPh sb="434" eb="435">
      <t>フ</t>
    </rPh>
    <rPh sb="436" eb="437">
      <t>ア</t>
    </rPh>
    <rPh sb="439" eb="440">
      <t>ササ</t>
    </rPh>
    <rPh sb="441" eb="442">
      <t>ア</t>
    </rPh>
    <rPh sb="444" eb="445">
      <t>タカ</t>
    </rPh>
    <rPh sb="446" eb="447">
      <t>ア</t>
    </rPh>
    <rPh sb="448" eb="450">
      <t>セイチョウ</t>
    </rPh>
    <rPh sb="453" eb="454">
      <t>バ</t>
    </rPh>
    <phoneticPr fontId="1"/>
  </si>
  <si>
    <t>○家庭や地域と連携した教育活動が進められ、広報発信も積極的に行われている。生徒の視野を広げる取組の継続を期待したい。　　　　　　　　　　　　　　　　　　　〇ブログ等の更新にご尽力されています。８０％近くの保護者が閲覧しており、家庭でのコミュニケーションや学校への関心を高める一助になっていると考えます。　　　　　　　　　　　　　　　　〇緑窓会は、母校の発展に寄与することを目的としており、事業の見直しを図りながら、学校教育活動により一層ご協力をさせていただきたいと考えております。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</si>
</sst>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00_ "/>
    <numFmt numFmtId="179" formatCode="0.0;&quot;△ &quot;0.0"/>
    <numFmt numFmtId="180" formatCode="0_ "/>
  </numFmts>
  <fonts count="21" x14ac:knownFonts="1">
    <font>
      <sz val="12"/>
      <color theme="1"/>
      <name val="ＭＳ ゴシック"/>
      <family val="2"/>
      <charset val="128"/>
    </font>
    <font>
      <sz val="6"/>
      <name val="ＭＳ ゴシック"/>
      <family val="2"/>
      <charset val="128"/>
    </font>
    <font>
      <b/>
      <sz val="16"/>
      <color theme="1"/>
      <name val="UD デジタル 教科書体 NP-B"/>
      <family val="1"/>
      <charset val="128"/>
    </font>
    <font>
      <sz val="10"/>
      <color theme="1"/>
      <name val="UD デジタル 教科書体 NP-B"/>
      <family val="1"/>
      <charset val="128"/>
    </font>
    <font>
      <sz val="8"/>
      <color theme="1"/>
      <name val="UD デジタル 教科書体 NP-B"/>
      <family val="1"/>
      <charset val="128"/>
    </font>
    <font>
      <sz val="12"/>
      <color theme="1"/>
      <name val="UD デジタル 教科書体 NP-B"/>
      <family val="1"/>
      <charset val="128"/>
    </font>
    <font>
      <sz val="11"/>
      <color theme="1"/>
      <name val="UD デジタル 教科書体 NP-B"/>
      <family val="1"/>
      <charset val="128"/>
    </font>
    <font>
      <sz val="14"/>
      <color theme="1"/>
      <name val="UD デジタル 教科書体 NP-B"/>
      <family val="1"/>
      <charset val="128"/>
    </font>
    <font>
      <sz val="20"/>
      <color theme="1"/>
      <name val="UD デジタル 教科書体 NP-B"/>
      <family val="1"/>
      <charset val="128"/>
    </font>
    <font>
      <sz val="8"/>
      <name val="UD デジタル 教科書体 NP-B"/>
      <family val="1"/>
      <charset val="128"/>
    </font>
    <font>
      <sz val="8"/>
      <color theme="0"/>
      <name val="UD デジタル 教科書体 NP-B"/>
      <family val="1"/>
      <charset val="128"/>
    </font>
    <font>
      <sz val="10"/>
      <color rgb="FFFF0000"/>
      <name val="UD デジタル 教科書体 NP-B"/>
      <family val="1"/>
      <charset val="128"/>
    </font>
    <font>
      <sz val="9"/>
      <name val="UD デジタル 教科書体 NP-B"/>
      <family val="1"/>
      <charset val="128"/>
    </font>
    <font>
      <sz val="10"/>
      <color rgb="FF000000"/>
      <name val="UD デジタル 教科書体 NP-B"/>
      <family val="1"/>
      <charset val="128"/>
    </font>
    <font>
      <sz val="10"/>
      <name val="UD デジタル 教科書体 NP-B"/>
      <family val="1"/>
      <charset val="128"/>
    </font>
    <font>
      <sz val="12"/>
      <name val="UD デジタル 教科書体 NP-B"/>
      <family val="1"/>
      <charset val="128"/>
    </font>
    <font>
      <u/>
      <sz val="10"/>
      <name val="UD デジタル 教科書体 NP-B"/>
      <family val="1"/>
      <charset val="128"/>
    </font>
    <font>
      <sz val="6"/>
      <color theme="1"/>
      <name val="UD デジタル 教科書体 NP-B"/>
      <family val="1"/>
      <charset val="128"/>
    </font>
    <font>
      <sz val="9"/>
      <color theme="1"/>
      <name val="UD デジタル 教科書体 NP-B"/>
      <family val="1"/>
      <charset val="128"/>
    </font>
    <font>
      <sz val="7"/>
      <color theme="1"/>
      <name val="UD デジタル 教科書体 NP-B"/>
      <family val="1"/>
      <charset val="128"/>
    </font>
    <font>
      <sz val="7"/>
      <name val="UD デジタル 教科書体 NP-B"/>
      <family val="1"/>
      <charset val="128"/>
    </font>
  </fonts>
  <fills count="13">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7B21"/>
        <bgColor indexed="64"/>
      </patternFill>
    </fill>
    <fill>
      <patternFill patternType="solid">
        <fgColor theme="0"/>
        <bgColor indexed="64"/>
      </patternFill>
    </fill>
    <fill>
      <patternFill patternType="solid">
        <fgColor theme="0" tint="-0.24994659260841701"/>
        <bgColor indexed="64"/>
      </patternFill>
    </fill>
    <fill>
      <patternFill patternType="solid">
        <fgColor theme="4"/>
        <bgColor indexed="64"/>
      </patternFill>
    </fill>
    <fill>
      <patternFill patternType="solid">
        <fgColor theme="0" tint="-0.34998626667073579"/>
        <bgColor indexed="64"/>
      </patternFill>
    </fill>
    <fill>
      <patternFill patternType="solid">
        <fgColor rgb="FF66CCFF"/>
        <bgColor indexed="64"/>
      </patternFill>
    </fill>
  </fills>
  <borders count="5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style="thin">
        <color indexed="64"/>
      </right>
      <top style="thin">
        <color indexed="64"/>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right style="thin">
        <color indexed="64"/>
      </right>
      <top style="hair">
        <color indexed="64"/>
      </top>
      <bottom style="hair">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diagonal/>
    </border>
    <border>
      <left style="thin">
        <color indexed="64"/>
      </left>
      <right style="hair">
        <color auto="1"/>
      </right>
      <top style="thin">
        <color indexed="64"/>
      </top>
      <bottom/>
      <diagonal/>
    </border>
    <border>
      <left style="hair">
        <color auto="1"/>
      </left>
      <right/>
      <top style="thin">
        <color indexed="64"/>
      </top>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thin">
        <color indexed="64"/>
      </left>
      <right style="hair">
        <color auto="1"/>
      </right>
      <top style="hair">
        <color auto="1"/>
      </top>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hair">
        <color auto="1"/>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style="thin">
        <color indexed="64"/>
      </right>
      <top style="thin">
        <color auto="1"/>
      </top>
      <bottom/>
      <diagonal/>
    </border>
    <border>
      <left/>
      <right style="thin">
        <color indexed="64"/>
      </right>
      <top style="hair">
        <color auto="1"/>
      </top>
      <bottom style="thin">
        <color indexed="64"/>
      </bottom>
      <diagonal/>
    </border>
    <border>
      <left style="thin">
        <color indexed="64"/>
      </left>
      <right style="hair">
        <color auto="1"/>
      </right>
      <top/>
      <bottom style="hair">
        <color auto="1"/>
      </bottom>
      <diagonal/>
    </border>
  </borders>
  <cellStyleXfs count="1">
    <xf numFmtId="0" fontId="0" fillId="0" borderId="0">
      <alignment vertical="center"/>
    </xf>
  </cellStyleXfs>
  <cellXfs count="237">
    <xf numFmtId="0" fontId="0" fillId="0" borderId="0" xfId="0">
      <alignment vertical="center"/>
    </xf>
    <xf numFmtId="0" fontId="2" fillId="0" borderId="0" xfId="0" applyFont="1">
      <alignment vertical="center"/>
    </xf>
    <xf numFmtId="0" fontId="3" fillId="0" borderId="0" xfId="0" applyFont="1">
      <alignmen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46" xfId="0" applyFont="1" applyBorder="1">
      <alignment vertical="center"/>
    </xf>
    <xf numFmtId="0" fontId="3" fillId="0" borderId="46" xfId="0" applyFont="1" applyBorder="1" applyAlignment="1">
      <alignment vertical="center" wrapText="1"/>
    </xf>
    <xf numFmtId="0" fontId="4" fillId="0" borderId="0" xfId="0" applyFont="1" applyAlignment="1">
      <alignment vertical="center" textRotation="255"/>
    </xf>
    <xf numFmtId="0" fontId="3" fillId="3" borderId="0" xfId="0" applyFont="1" applyFill="1">
      <alignment vertical="center"/>
    </xf>
    <xf numFmtId="0" fontId="3" fillId="3" borderId="0" xfId="0" applyFont="1" applyFill="1" applyAlignment="1">
      <alignment horizontal="center" vertical="center"/>
    </xf>
    <xf numFmtId="0" fontId="3" fillId="4" borderId="0" xfId="0" applyFont="1" applyFill="1">
      <alignment vertical="center"/>
    </xf>
    <xf numFmtId="0" fontId="3" fillId="4" borderId="0" xfId="0" applyFont="1" applyFill="1" applyAlignment="1">
      <alignment horizontal="center" vertical="center"/>
    </xf>
    <xf numFmtId="177" fontId="3" fillId="4" borderId="0" xfId="0" applyNumberFormat="1" applyFont="1" applyFill="1">
      <alignment vertical="center"/>
    </xf>
    <xf numFmtId="176" fontId="3" fillId="3" borderId="0" xfId="0" applyNumberFormat="1" applyFont="1" applyFill="1">
      <alignment vertical="center"/>
    </xf>
    <xf numFmtId="0" fontId="3" fillId="0" borderId="0" xfId="0" applyFont="1" applyAlignment="1">
      <alignment vertical="center" wrapText="1"/>
    </xf>
    <xf numFmtId="0" fontId="6" fillId="0" borderId="0" xfId="0" applyFont="1" applyAlignment="1">
      <alignment horizontal="center" vertical="center"/>
    </xf>
    <xf numFmtId="0" fontId="3" fillId="2" borderId="46" xfId="0" applyFont="1" applyFill="1" applyBorder="1" applyAlignment="1">
      <alignment horizontal="center" vertical="center"/>
    </xf>
    <xf numFmtId="177" fontId="3" fillId="0" borderId="46" xfId="0" applyNumberFormat="1" applyFont="1" applyBorder="1" applyAlignment="1">
      <alignment horizontal="center" vertical="center" wrapText="1"/>
    </xf>
    <xf numFmtId="0" fontId="7" fillId="0" borderId="0" xfId="0" applyFont="1">
      <alignment vertical="center"/>
    </xf>
    <xf numFmtId="0" fontId="3" fillId="0" borderId="0" xfId="0" applyFont="1" applyAlignment="1">
      <alignment horizontal="center" vertical="center" textRotation="255" wrapText="1"/>
    </xf>
    <xf numFmtId="0" fontId="3" fillId="0" borderId="0" xfId="0" applyFont="1" applyAlignment="1">
      <alignment horizontal="left" vertical="center"/>
    </xf>
    <xf numFmtId="0" fontId="3" fillId="0" borderId="0" xfId="0" applyFont="1" applyAlignment="1">
      <alignment horizontal="center" vertical="center" wrapText="1"/>
    </xf>
    <xf numFmtId="176" fontId="7" fillId="0" borderId="0" xfId="0" quotePrefix="1" applyNumberFormat="1" applyFont="1" applyAlignment="1">
      <alignment horizontal="center" vertical="center"/>
    </xf>
    <xf numFmtId="0" fontId="4" fillId="2" borderId="46" xfId="0" applyFont="1" applyFill="1" applyBorder="1" applyAlignment="1">
      <alignment vertical="center" wrapText="1"/>
    </xf>
    <xf numFmtId="177" fontId="3" fillId="6" borderId="46" xfId="0" applyNumberFormat="1" applyFont="1" applyFill="1" applyBorder="1" applyAlignment="1">
      <alignment horizontal="center" vertical="center" wrapText="1"/>
    </xf>
    <xf numFmtId="0" fontId="4" fillId="2" borderId="46" xfId="0" applyFont="1" applyFill="1" applyBorder="1" applyAlignment="1">
      <alignment horizontal="center" vertical="center"/>
    </xf>
    <xf numFmtId="177" fontId="3" fillId="0" borderId="0" xfId="0" applyNumberFormat="1" applyFont="1" applyAlignment="1">
      <alignment horizontal="center" vertical="center" wrapText="1"/>
    </xf>
    <xf numFmtId="0" fontId="3" fillId="0" borderId="8" xfId="0" applyFont="1" applyBorder="1">
      <alignment vertical="center"/>
    </xf>
    <xf numFmtId="178" fontId="3" fillId="3" borderId="0" xfId="0" applyNumberFormat="1" applyFont="1" applyFill="1">
      <alignment vertical="center"/>
    </xf>
    <xf numFmtId="49" fontId="3" fillId="0" borderId="0" xfId="0" applyNumberFormat="1" applyFont="1">
      <alignment vertical="center"/>
    </xf>
    <xf numFmtId="0" fontId="3" fillId="0" borderId="0" xfId="0" applyFont="1" applyAlignment="1">
      <alignment vertical="center" textRotation="255" shrinkToFit="1"/>
    </xf>
    <xf numFmtId="179" fontId="3" fillId="0" borderId="0" xfId="0" applyNumberFormat="1" applyFont="1">
      <alignment vertical="center"/>
    </xf>
    <xf numFmtId="0" fontId="3" fillId="3" borderId="27" xfId="0" applyFont="1" applyFill="1" applyBorder="1">
      <alignment vertical="center"/>
    </xf>
    <xf numFmtId="0" fontId="3" fillId="3" borderId="28" xfId="0" applyFont="1" applyFill="1" applyBorder="1">
      <alignment vertical="center"/>
    </xf>
    <xf numFmtId="0" fontId="3" fillId="3" borderId="25" xfId="0" applyFont="1" applyFill="1" applyBorder="1">
      <alignment vertical="center"/>
    </xf>
    <xf numFmtId="0" fontId="3" fillId="3" borderId="38" xfId="0" applyFont="1" applyFill="1" applyBorder="1">
      <alignment vertical="center"/>
    </xf>
    <xf numFmtId="0" fontId="3" fillId="3" borderId="8" xfId="0" applyFont="1" applyFill="1" applyBorder="1">
      <alignment vertical="center"/>
    </xf>
    <xf numFmtId="0" fontId="3" fillId="3" borderId="24" xfId="0" applyFont="1" applyFill="1" applyBorder="1">
      <alignment vertical="center"/>
    </xf>
    <xf numFmtId="0" fontId="3" fillId="3" borderId="9" xfId="0" applyFont="1" applyFill="1" applyBorder="1">
      <alignment vertical="center"/>
    </xf>
    <xf numFmtId="0" fontId="3" fillId="3" borderId="10" xfId="0" applyFont="1" applyFill="1" applyBorder="1">
      <alignment vertical="center"/>
    </xf>
    <xf numFmtId="0" fontId="3" fillId="0" borderId="0" xfId="0" applyFont="1" applyAlignment="1">
      <alignment horizontal="left" vertical="center" wrapText="1"/>
    </xf>
    <xf numFmtId="177" fontId="3" fillId="0" borderId="46" xfId="0" applyNumberFormat="1" applyFont="1" applyBorder="1" applyAlignment="1">
      <alignment horizontal="center" vertical="center"/>
    </xf>
    <xf numFmtId="177" fontId="3" fillId="9" borderId="46" xfId="0" applyNumberFormat="1" applyFont="1" applyFill="1" applyBorder="1" applyAlignment="1">
      <alignment horizontal="center" vertical="center"/>
    </xf>
    <xf numFmtId="0" fontId="9" fillId="11" borderId="0" xfId="0" applyFont="1" applyFill="1" applyAlignment="1">
      <alignment horizontal="center" vertical="center"/>
    </xf>
    <xf numFmtId="0" fontId="3" fillId="0" borderId="46" xfId="0" applyFont="1" applyBorder="1" applyAlignment="1">
      <alignment horizontal="left" vertical="center" wrapText="1"/>
    </xf>
    <xf numFmtId="0" fontId="3" fillId="0" borderId="46" xfId="0" applyFont="1" applyBorder="1" applyAlignment="1">
      <alignment horizontal="center" vertical="center" wrapText="1"/>
    </xf>
    <xf numFmtId="0" fontId="3" fillId="0" borderId="46" xfId="0" applyFont="1" applyBorder="1" applyAlignment="1">
      <alignment vertical="center" shrinkToFit="1"/>
    </xf>
    <xf numFmtId="0" fontId="3" fillId="8" borderId="0" xfId="0" applyFont="1" applyFill="1" applyAlignment="1">
      <alignment horizontal="center" vertical="center" wrapText="1"/>
    </xf>
    <xf numFmtId="176" fontId="3" fillId="0" borderId="0" xfId="0" applyNumberFormat="1" applyFont="1">
      <alignment vertical="center"/>
    </xf>
    <xf numFmtId="180" fontId="3" fillId="0" borderId="0" xfId="0" applyNumberFormat="1" applyFont="1">
      <alignment vertical="center"/>
    </xf>
    <xf numFmtId="0" fontId="13" fillId="0" borderId="46" xfId="0" applyFont="1" applyBorder="1" applyAlignment="1">
      <alignment vertical="center" wrapText="1"/>
    </xf>
    <xf numFmtId="0" fontId="13" fillId="0" borderId="36" xfId="0" applyFont="1" applyBorder="1" applyAlignment="1">
      <alignment vertical="center" wrapText="1"/>
    </xf>
    <xf numFmtId="0" fontId="3" fillId="0" borderId="50" xfId="0" applyFont="1" applyBorder="1">
      <alignment vertical="center"/>
    </xf>
    <xf numFmtId="0" fontId="3" fillId="0" borderId="36" xfId="0" applyFont="1" applyBorder="1">
      <alignment vertical="center"/>
    </xf>
    <xf numFmtId="0" fontId="18" fillId="0" borderId="46" xfId="0" applyFont="1" applyBorder="1" applyAlignment="1">
      <alignment vertical="center" wrapText="1"/>
    </xf>
    <xf numFmtId="178" fontId="3" fillId="3" borderId="0" xfId="0" applyNumberFormat="1" applyFont="1" applyFill="1" applyAlignment="1">
      <alignment horizontal="center" vertical="center"/>
    </xf>
    <xf numFmtId="176" fontId="3" fillId="3" borderId="0" xfId="0" applyNumberFormat="1" applyFont="1" applyFill="1" applyAlignment="1">
      <alignment horizontal="center" vertical="center"/>
    </xf>
    <xf numFmtId="176" fontId="3" fillId="0" borderId="46" xfId="0" applyNumberFormat="1" applyFont="1" applyBorder="1" applyAlignment="1">
      <alignment horizontal="center" vertical="center" wrapText="1"/>
    </xf>
    <xf numFmtId="0" fontId="8" fillId="0" borderId="0" xfId="0" applyFont="1" applyAlignment="1">
      <alignment horizontal="center" vertical="center"/>
    </xf>
    <xf numFmtId="0" fontId="7" fillId="0" borderId="46" xfId="0" applyFont="1" applyBorder="1" applyAlignment="1">
      <alignment horizontal="left" vertical="center" wrapText="1"/>
    </xf>
    <xf numFmtId="0" fontId="3" fillId="0" borderId="27" xfId="0" applyFont="1" applyBorder="1" applyAlignment="1">
      <alignment horizontal="left" vertical="top" wrapText="1"/>
    </xf>
    <xf numFmtId="0" fontId="3" fillId="0" borderId="28" xfId="0" applyFont="1" applyBorder="1" applyAlignment="1">
      <alignment horizontal="left" vertical="top"/>
    </xf>
    <xf numFmtId="0" fontId="3" fillId="0" borderId="25" xfId="0" applyFont="1" applyBorder="1" applyAlignment="1">
      <alignment horizontal="left" vertical="top"/>
    </xf>
    <xf numFmtId="0" fontId="3" fillId="0" borderId="38"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4"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11" fillId="0" borderId="46" xfId="0" applyFont="1" applyBorder="1" applyAlignment="1">
      <alignment horizontal="left" vertical="top" wrapText="1"/>
    </xf>
    <xf numFmtId="0" fontId="11" fillId="0" borderId="46" xfId="0" applyFont="1" applyBorder="1" applyAlignment="1">
      <alignment horizontal="left" vertical="top"/>
    </xf>
    <xf numFmtId="0" fontId="3" fillId="2" borderId="34"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0" borderId="46" xfId="0" applyFont="1" applyBorder="1" applyAlignment="1">
      <alignment horizontal="center" vertical="center" textRotation="255" wrapText="1"/>
    </xf>
    <xf numFmtId="0" fontId="3" fillId="0" borderId="46" xfId="0" applyFont="1" applyBorder="1" applyAlignment="1">
      <alignment horizontal="lef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176" fontId="7" fillId="0" borderId="34" xfId="0" quotePrefix="1" applyNumberFormat="1" applyFont="1" applyBorder="1" applyAlignment="1">
      <alignment horizontal="center" vertical="center"/>
    </xf>
    <xf numFmtId="176" fontId="7" fillId="0" borderId="35" xfId="0" quotePrefix="1" applyNumberFormat="1" applyFont="1" applyBorder="1" applyAlignment="1">
      <alignment horizontal="center" vertical="center"/>
    </xf>
    <xf numFmtId="176" fontId="7" fillId="0" borderId="36" xfId="0" quotePrefix="1" applyNumberFormat="1" applyFont="1" applyBorder="1" applyAlignment="1">
      <alignment horizontal="center" vertical="center"/>
    </xf>
    <xf numFmtId="0" fontId="19" fillId="0" borderId="46" xfId="0" applyFont="1" applyBorder="1" applyAlignment="1">
      <alignment horizontal="left" vertical="top" wrapText="1"/>
    </xf>
    <xf numFmtId="0" fontId="4" fillId="0" borderId="46" xfId="0" applyFont="1" applyBorder="1" applyAlignment="1">
      <alignment horizontal="left" vertical="top" wrapText="1"/>
    </xf>
    <xf numFmtId="0" fontId="3" fillId="0" borderId="28" xfId="0" applyFont="1" applyBorder="1" applyAlignment="1">
      <alignment horizontal="left" vertical="top" wrapText="1"/>
    </xf>
    <xf numFmtId="0" fontId="3" fillId="0" borderId="25" xfId="0" applyFont="1" applyBorder="1" applyAlignment="1">
      <alignment horizontal="left" vertical="top" wrapText="1"/>
    </xf>
    <xf numFmtId="0" fontId="3" fillId="0" borderId="38"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24"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9" fillId="0" borderId="46" xfId="0" applyFont="1" applyBorder="1" applyAlignment="1">
      <alignment horizontal="left" vertical="top" wrapText="1"/>
    </xf>
    <xf numFmtId="0" fontId="3" fillId="0" borderId="34"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20" fillId="0" borderId="46" xfId="0" applyFont="1" applyBorder="1" applyAlignment="1">
      <alignment horizontal="left" vertical="top" wrapText="1"/>
    </xf>
    <xf numFmtId="0" fontId="17" fillId="0" borderId="34" xfId="0" applyFont="1" applyBorder="1" applyAlignment="1">
      <alignment horizontal="center" vertical="center" textRotation="255" wrapText="1"/>
    </xf>
    <xf numFmtId="0" fontId="17" fillId="0" borderId="35" xfId="0" applyFont="1" applyBorder="1" applyAlignment="1">
      <alignment horizontal="center" vertical="center" textRotation="255" wrapText="1"/>
    </xf>
    <xf numFmtId="0" fontId="17" fillId="0" borderId="36" xfId="0" applyFont="1" applyBorder="1" applyAlignment="1">
      <alignment horizontal="center" vertical="center" textRotation="255" wrapText="1"/>
    </xf>
    <xf numFmtId="0" fontId="9" fillId="0" borderId="34" xfId="0" applyFont="1" applyBorder="1" applyAlignment="1">
      <alignment horizontal="left" vertical="top" wrapText="1"/>
    </xf>
    <xf numFmtId="0" fontId="9" fillId="0" borderId="35" xfId="0" applyFont="1" applyBorder="1" applyAlignment="1">
      <alignment horizontal="left" vertical="top" wrapText="1"/>
    </xf>
    <xf numFmtId="0" fontId="9" fillId="0" borderId="36" xfId="0" applyFont="1" applyBorder="1" applyAlignment="1">
      <alignment horizontal="left" vertical="top" wrapText="1"/>
    </xf>
    <xf numFmtId="0" fontId="7" fillId="0" borderId="0" xfId="0" applyFont="1" applyAlignment="1">
      <alignment horizontal="left" vertical="center"/>
    </xf>
    <xf numFmtId="0" fontId="10" fillId="10" borderId="38" xfId="0" applyFont="1" applyFill="1" applyBorder="1" applyAlignment="1">
      <alignment horizontal="center" vertical="center" wrapText="1"/>
    </xf>
    <xf numFmtId="0" fontId="10" fillId="10" borderId="0" xfId="0" applyFont="1" applyFill="1" applyAlignment="1">
      <alignment horizontal="center" vertical="center" wrapText="1"/>
    </xf>
    <xf numFmtId="0" fontId="4" fillId="7" borderId="0" xfId="0" applyFont="1" applyFill="1" applyAlignment="1">
      <alignment horizontal="center" vertical="center" wrapText="1"/>
    </xf>
    <xf numFmtId="0" fontId="3" fillId="0" borderId="47" xfId="0" applyFont="1" applyBorder="1" applyAlignment="1">
      <alignment horizontal="left" vertical="center" wrapText="1"/>
    </xf>
    <xf numFmtId="0" fontId="3" fillId="0" borderId="37" xfId="0" applyFont="1" applyBorder="1" applyAlignment="1">
      <alignment horizontal="left" vertical="center" wrapText="1"/>
    </xf>
    <xf numFmtId="0" fontId="3" fillId="0" borderId="33" xfId="0" applyFont="1" applyBorder="1" applyAlignment="1">
      <alignment horizontal="left" vertical="center" wrapText="1"/>
    </xf>
    <xf numFmtId="0" fontId="3" fillId="6" borderId="47"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3" fillId="6" borderId="33" xfId="0" applyFont="1" applyFill="1" applyBorder="1" applyAlignment="1">
      <alignment horizontal="left" vertical="center" wrapText="1"/>
    </xf>
    <xf numFmtId="0" fontId="4" fillId="2" borderId="19" xfId="0" applyFont="1" applyFill="1" applyBorder="1" applyAlignment="1">
      <alignment horizontal="center" vertical="top" textRotation="255" wrapText="1"/>
    </xf>
    <xf numFmtId="0" fontId="4" fillId="2" borderId="41" xfId="0" applyFont="1" applyFill="1" applyBorder="1" applyAlignment="1">
      <alignment horizontal="center" vertical="top" textRotation="255" wrapText="1"/>
    </xf>
    <xf numFmtId="0" fontId="4" fillId="2" borderId="18" xfId="0" applyFont="1" applyFill="1" applyBorder="1" applyAlignment="1">
      <alignment horizontal="center" vertical="top" textRotation="255" wrapText="1"/>
    </xf>
    <xf numFmtId="0" fontId="4" fillId="2" borderId="42" xfId="0" applyFont="1" applyFill="1" applyBorder="1" applyAlignment="1">
      <alignment horizontal="center" vertical="top" textRotation="255" wrapText="1"/>
    </xf>
    <xf numFmtId="0" fontId="4" fillId="2" borderId="18" xfId="0" applyFont="1" applyFill="1" applyBorder="1" applyAlignment="1">
      <alignment horizontal="center" vertical="top" textRotation="255"/>
    </xf>
    <xf numFmtId="0" fontId="4" fillId="2" borderId="42" xfId="0" applyFont="1" applyFill="1" applyBorder="1" applyAlignment="1">
      <alignment horizontal="center" vertical="top" textRotation="255"/>
    </xf>
    <xf numFmtId="0" fontId="4" fillId="2" borderId="48" xfId="0" applyFont="1" applyFill="1" applyBorder="1" applyAlignment="1">
      <alignment horizontal="center" vertical="top" textRotation="255"/>
    </xf>
    <xf numFmtId="0" fontId="4" fillId="2" borderId="43" xfId="0" applyFont="1" applyFill="1" applyBorder="1" applyAlignment="1">
      <alignment horizontal="center" vertical="top" textRotation="255"/>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Border="1" applyAlignment="1">
      <alignment horizontal="left" vertical="top" wrapText="1"/>
    </xf>
    <xf numFmtId="0" fontId="3" fillId="0" borderId="37" xfId="0" applyFont="1" applyBorder="1" applyAlignment="1">
      <alignment horizontal="left" vertical="top"/>
    </xf>
    <xf numFmtId="0" fontId="3" fillId="0" borderId="33" xfId="0" applyFont="1" applyBorder="1" applyAlignment="1">
      <alignment horizontal="left" vertical="top"/>
    </xf>
    <xf numFmtId="0" fontId="3" fillId="0" borderId="47" xfId="0" applyFont="1" applyBorder="1" applyAlignment="1">
      <alignment horizontal="left" vertical="top"/>
    </xf>
    <xf numFmtId="0" fontId="3" fillId="0" borderId="4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6" xfId="0" applyFont="1" applyFill="1" applyBorder="1" applyAlignment="1">
      <alignment horizontal="center" vertical="center"/>
    </xf>
    <xf numFmtId="0" fontId="3" fillId="0" borderId="37" xfId="0" applyFont="1" applyBorder="1" applyAlignment="1">
      <alignment horizontal="left" vertical="top" wrapText="1"/>
    </xf>
    <xf numFmtId="0" fontId="3" fillId="0" borderId="33" xfId="0" applyFont="1" applyBorder="1" applyAlignment="1">
      <alignment horizontal="left" vertical="top"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6" fillId="12" borderId="34" xfId="0" applyFont="1" applyFill="1" applyBorder="1" applyAlignment="1">
      <alignment horizontal="center" vertical="top" textRotation="255" wrapText="1"/>
    </xf>
    <xf numFmtId="0" fontId="6" fillId="12" borderId="35" xfId="0" applyFont="1" applyFill="1" applyBorder="1" applyAlignment="1">
      <alignment horizontal="center" vertical="top" textRotation="255" wrapText="1"/>
    </xf>
    <xf numFmtId="0" fontId="6" fillId="12" borderId="36" xfId="0" applyFont="1" applyFill="1" applyBorder="1" applyAlignment="1">
      <alignment horizontal="center" vertical="top" textRotation="255" wrapText="1"/>
    </xf>
    <xf numFmtId="0" fontId="5" fillId="0" borderId="0" xfId="0" applyFont="1" applyAlignment="1">
      <alignment horizontal="right" vertical="center"/>
    </xf>
    <xf numFmtId="0" fontId="4" fillId="0" borderId="0" xfId="0" applyFont="1" applyAlignment="1">
      <alignment horizontal="center" vertical="center" textRotation="255"/>
    </xf>
    <xf numFmtId="0" fontId="4" fillId="0" borderId="0" xfId="0" applyFont="1" applyAlignment="1">
      <alignment horizontal="center" vertical="center" textRotation="255" wrapText="1"/>
    </xf>
    <xf numFmtId="0" fontId="4" fillId="0" borderId="38"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176" fontId="7" fillId="0" borderId="46" xfId="0" quotePrefix="1" applyNumberFormat="1" applyFont="1" applyBorder="1" applyAlignment="1">
      <alignment horizontal="center" vertical="center"/>
    </xf>
    <xf numFmtId="0" fontId="9" fillId="0" borderId="46" xfId="0" applyFont="1" applyBorder="1" applyAlignment="1">
      <alignment horizontal="left" vertical="center" wrapText="1"/>
    </xf>
    <xf numFmtId="0" fontId="12" fillId="0" borderId="46"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5" xfId="0" applyFont="1" applyBorder="1" applyAlignment="1">
      <alignment horizontal="left" vertical="center" wrapText="1"/>
    </xf>
    <xf numFmtId="0" fontId="4" fillId="0" borderId="46" xfId="0" applyFont="1" applyBorder="1" applyAlignment="1">
      <alignment horizontal="left" vertical="center" wrapText="1"/>
    </xf>
    <xf numFmtId="0" fontId="4" fillId="0" borderId="28" xfId="0" applyFont="1" applyBorder="1" applyAlignment="1">
      <alignment horizontal="left" vertical="center"/>
    </xf>
    <xf numFmtId="0" fontId="4" fillId="0" borderId="25" xfId="0" applyFont="1" applyBorder="1" applyAlignment="1">
      <alignment horizontal="left" vertical="center"/>
    </xf>
    <xf numFmtId="0" fontId="4" fillId="0" borderId="38"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24"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7"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xf>
    <xf numFmtId="0" fontId="3" fillId="0" borderId="40" xfId="0" applyFont="1" applyBorder="1" applyAlignment="1">
      <alignment horizontal="left" vertical="center" wrapText="1"/>
    </xf>
    <xf numFmtId="0" fontId="3" fillId="0" borderId="44" xfId="0" applyFont="1" applyBorder="1" applyAlignment="1">
      <alignment horizontal="left" vertical="center" wrapText="1"/>
    </xf>
    <xf numFmtId="0" fontId="3" fillId="0" borderId="38" xfId="0" applyFont="1" applyBorder="1" applyAlignment="1">
      <alignment horizontal="left" vertical="center"/>
    </xf>
    <xf numFmtId="0" fontId="3" fillId="0" borderId="45" xfId="0" applyFont="1" applyBorder="1" applyAlignment="1">
      <alignment horizontal="left" vertical="center"/>
    </xf>
    <xf numFmtId="0" fontId="3" fillId="0" borderId="3" xfId="0" applyFont="1" applyBorder="1" applyAlignment="1">
      <alignment horizontal="left" vertical="center" wrapText="1"/>
    </xf>
    <xf numFmtId="0" fontId="3" fillId="0" borderId="24" xfId="0" applyFont="1" applyBorder="1" applyAlignment="1">
      <alignment horizontal="left" vertical="center"/>
    </xf>
    <xf numFmtId="0" fontId="3" fillId="0" borderId="31" xfId="0" applyFont="1" applyBorder="1" applyAlignment="1">
      <alignment horizontal="center" vertical="center" textRotation="255" wrapText="1"/>
    </xf>
    <xf numFmtId="0" fontId="3" fillId="0" borderId="18" xfId="0" applyFont="1" applyBorder="1" applyAlignment="1">
      <alignment horizontal="left" vertical="center" wrapText="1"/>
    </xf>
    <xf numFmtId="0" fontId="3" fillId="0" borderId="11" xfId="0" applyFont="1" applyBorder="1" applyAlignment="1">
      <alignment horizontal="left" vertical="center" wrapText="1"/>
    </xf>
    <xf numFmtId="0" fontId="3" fillId="0" borderId="29"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horizontal="left" vertical="center" wrapText="1"/>
    </xf>
    <xf numFmtId="0" fontId="3" fillId="0" borderId="38" xfId="0" applyFont="1" applyBorder="1" applyAlignment="1">
      <alignment horizontal="left" vertical="center" wrapText="1"/>
    </xf>
    <xf numFmtId="0" fontId="3" fillId="0" borderId="24" xfId="0" applyFont="1" applyBorder="1" applyAlignment="1">
      <alignment horizontal="left" vertical="center" wrapText="1"/>
    </xf>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1" xfId="0" applyFont="1" applyBorder="1" applyAlignment="1">
      <alignment horizontal="left" vertical="top" wrapText="1"/>
    </xf>
    <xf numFmtId="0" fontId="3" fillId="0" borderId="26" xfId="0" applyFont="1" applyBorder="1" applyAlignment="1">
      <alignment horizontal="left" vertical="top"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22" xfId="0" applyFont="1" applyBorder="1" applyAlignment="1">
      <alignment horizontal="left" vertical="top" wrapText="1"/>
    </xf>
    <xf numFmtId="0" fontId="3" fillId="0" borderId="12" xfId="0" applyFont="1" applyBorder="1" applyAlignment="1">
      <alignment horizontal="left" vertical="top" wrapText="1"/>
    </xf>
    <xf numFmtId="0" fontId="3" fillId="0" borderId="23" xfId="0" applyFont="1" applyBorder="1" applyAlignment="1">
      <alignment horizontal="left" vertical="top" wrapText="1"/>
    </xf>
    <xf numFmtId="0" fontId="3" fillId="0" borderId="49" xfId="0" applyFont="1" applyBorder="1" applyAlignment="1">
      <alignment horizontal="left" vertical="top" wrapText="1"/>
    </xf>
    <xf numFmtId="0" fontId="3" fillId="5" borderId="17" xfId="0" applyFont="1" applyFill="1" applyBorder="1" applyAlignment="1">
      <alignment horizontal="center" vertical="center" textRotation="255" wrapText="1"/>
    </xf>
    <xf numFmtId="0" fontId="3" fillId="5" borderId="15" xfId="0" applyFont="1" applyFill="1" applyBorder="1" applyAlignment="1">
      <alignment horizontal="center" vertical="center" textRotation="255" wrapText="1"/>
    </xf>
    <xf numFmtId="0" fontId="3" fillId="5" borderId="16" xfId="0" applyFont="1" applyFill="1" applyBorder="1" applyAlignment="1">
      <alignment horizontal="center" vertical="center" textRotation="255" wrapText="1"/>
    </xf>
    <xf numFmtId="0" fontId="3" fillId="0" borderId="0" xfId="0" applyFont="1" applyAlignment="1">
      <alignment horizontal="left" vertical="center"/>
    </xf>
    <xf numFmtId="0" fontId="3" fillId="0" borderId="28" xfId="0" applyFont="1" applyBorder="1" applyAlignment="1">
      <alignment horizontal="left" vertical="center" wrapText="1"/>
    </xf>
    <xf numFmtId="0" fontId="3" fillId="0" borderId="25"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7B21"/>
      <color rgb="FFDDDDDD"/>
      <color rgb="FFFF6600"/>
      <color rgb="FFFFCC00"/>
      <color rgb="FFFF9933"/>
      <color rgb="FFFF99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barChart>
        <c:barDir val="bar"/>
        <c:grouping val="percentStacked"/>
        <c:varyColors val="0"/>
        <c:ser>
          <c:idx val="0"/>
          <c:order val="0"/>
          <c:tx>
            <c:strRef>
              <c:f>まとめR7!$S$48</c:f>
              <c:strCache>
                <c:ptCount val="1"/>
                <c:pt idx="0">
                  <c:v>よく
できている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まとめR7!$R$49:$R$65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まとめR7!$S$49:$S$65</c:f>
              <c:numCache>
                <c:formatCode>0.0%</c:formatCode>
                <c:ptCount val="17"/>
                <c:pt idx="0">
                  <c:v>0.87804878048780488</c:v>
                </c:pt>
                <c:pt idx="1">
                  <c:v>0.92682926829268297</c:v>
                </c:pt>
                <c:pt idx="2">
                  <c:v>0.90243902439024393</c:v>
                </c:pt>
                <c:pt idx="3">
                  <c:v>0.87804878048780488</c:v>
                </c:pt>
                <c:pt idx="4">
                  <c:v>0.73170731707317072</c:v>
                </c:pt>
                <c:pt idx="5">
                  <c:v>0.92682926829268297</c:v>
                </c:pt>
                <c:pt idx="6">
                  <c:v>0.95121951219512191</c:v>
                </c:pt>
                <c:pt idx="7">
                  <c:v>0.82926829268292679</c:v>
                </c:pt>
                <c:pt idx="8">
                  <c:v>0.78048780487804881</c:v>
                </c:pt>
                <c:pt idx="9">
                  <c:v>0.92682926829268297</c:v>
                </c:pt>
                <c:pt idx="10">
                  <c:v>0.87804878048780488</c:v>
                </c:pt>
                <c:pt idx="11">
                  <c:v>0.95121951219512191</c:v>
                </c:pt>
                <c:pt idx="12">
                  <c:v>0.85365853658536583</c:v>
                </c:pt>
                <c:pt idx="13">
                  <c:v>0.85365853658536583</c:v>
                </c:pt>
                <c:pt idx="14">
                  <c:v>0.85365853658536583</c:v>
                </c:pt>
                <c:pt idx="15">
                  <c:v>0.87804878048780488</c:v>
                </c:pt>
                <c:pt idx="16">
                  <c:v>0.90243902439024393</c:v>
                </c:pt>
              </c:numCache>
            </c:numRef>
          </c:val>
          <c:extLst>
            <c:ext xmlns:c16="http://schemas.microsoft.com/office/drawing/2014/chart" uri="{C3380CC4-5D6E-409C-BE32-E72D297353CC}">
              <c16:uniqueId val="{00000000-C94B-4349-96E1-93B3F353460A}"/>
            </c:ext>
          </c:extLst>
        </c:ser>
        <c:ser>
          <c:idx val="1"/>
          <c:order val="1"/>
          <c:tx>
            <c:strRef>
              <c:f>まとめR7!$T$48</c:f>
              <c:strCache>
                <c:ptCount val="1"/>
                <c:pt idx="0">
                  <c:v>あまり
できていない</c:v>
                </c:pt>
              </c:strCache>
            </c:strRef>
          </c:tx>
          <c:spPr>
            <a:solidFill>
              <a:schemeClr val="accent2"/>
            </a:solidFill>
            <a:ln>
              <a:noFill/>
            </a:ln>
            <a:effectLst/>
          </c:spPr>
          <c:invertIfNegative val="0"/>
          <c:dLbls>
            <c:dLbl>
              <c:idx val="0"/>
              <c:layout>
                <c:manualLayout>
                  <c:x val="-4.7756153122369138E-2"/>
                  <c:y val="-4.72813238770685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4B-4349-96E1-93B3F353460A}"/>
                </c:ext>
              </c:extLst>
            </c:dLbl>
            <c:dLbl>
              <c:idx val="1"/>
              <c:layout>
                <c:manualLayout>
                  <c:x val="0"/>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4B-4349-96E1-93B3F353460A}"/>
                </c:ext>
              </c:extLst>
            </c:dLbl>
            <c:dLbl>
              <c:idx val="2"/>
              <c:layout>
                <c:manualLayout>
                  <c:x val="0"/>
                  <c:y val="2.52167060677697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4B-4349-96E1-93B3F353460A}"/>
                </c:ext>
              </c:extLst>
            </c:dLbl>
            <c:dLbl>
              <c:idx val="3"/>
              <c:layout>
                <c:manualLayout>
                  <c:x val="-1.3786625728387725E-2"/>
                  <c:y val="-1.57604412923573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4B-4349-96E1-93B3F353460A}"/>
                </c:ext>
              </c:extLst>
            </c:dLbl>
            <c:dLbl>
              <c:idx val="4"/>
              <c:layout>
                <c:manualLayout>
                  <c:x val="-1.677148846960167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4B-4349-96E1-93B3F353460A}"/>
                </c:ext>
              </c:extLst>
            </c:dLbl>
            <c:dLbl>
              <c:idx val="5"/>
              <c:layout>
                <c:manualLayout>
                  <c:x val="-3.0131893890622163E-2"/>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4B-4349-96E1-93B3F353460A}"/>
                </c:ext>
              </c:extLst>
            </c:dLbl>
            <c:dLbl>
              <c:idx val="6"/>
              <c:layout>
                <c:manualLayout>
                  <c:x val="-3.098466465276746E-2"/>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4B-4349-96E1-93B3F353460A}"/>
                </c:ext>
              </c:extLst>
            </c:dLbl>
            <c:dLbl>
              <c:idx val="8"/>
              <c:layout>
                <c:manualLayout>
                  <c:x val="-1.2578616352201259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4B-4349-96E1-93B3F353460A}"/>
                </c:ext>
              </c:extLst>
            </c:dLbl>
            <c:dLbl>
              <c:idx val="9"/>
              <c:layout>
                <c:manualLayout>
                  <c:x val="-4.9035144191881826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4B-4349-96E1-93B3F353460A}"/>
                </c:ext>
              </c:extLst>
            </c:dLbl>
            <c:dLbl>
              <c:idx val="10"/>
              <c:layout>
                <c:manualLayout>
                  <c:x val="-1.0091285759091434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4B-4349-96E1-93B3F353460A}"/>
                </c:ext>
              </c:extLst>
            </c:dLbl>
            <c:dLbl>
              <c:idx val="11"/>
              <c:layout>
                <c:manualLayout>
                  <c:x val="-3.3542976939203356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4B-4349-96E1-93B3F353460A}"/>
                </c:ext>
              </c:extLst>
            </c:dLbl>
            <c:dLbl>
              <c:idx val="13"/>
              <c:layout>
                <c:manualLayout>
                  <c:x val="-4.1928721174004195E-3"/>
                  <c:y val="-1.57604412923564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4B-4349-96E1-93B3F353460A}"/>
                </c:ext>
              </c:extLst>
            </c:dLbl>
            <c:dLbl>
              <c:idx val="14"/>
              <c:layout>
                <c:manualLayout>
                  <c:x val="-4.192872117400419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4B-4349-96E1-93B3F353460A}"/>
                </c:ext>
              </c:extLst>
            </c:dLbl>
            <c:dLbl>
              <c:idx val="15"/>
              <c:layout>
                <c:manualLayout>
                  <c:x val="-3.0131893890622163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4B-4349-96E1-93B3F353460A}"/>
                </c:ext>
              </c:extLst>
            </c:dLbl>
            <c:dLbl>
              <c:idx val="16"/>
              <c:layout>
                <c:manualLayout>
                  <c:x val="-9.1675333036202195E-3"/>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4B-4349-96E1-93B3F353460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まとめR7!$R$49:$R$65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まとめR7!$T$49:$T$65</c:f>
              <c:numCache>
                <c:formatCode>0.0%</c:formatCode>
                <c:ptCount val="17"/>
                <c:pt idx="0">
                  <c:v>7.3170731707317069E-2</c:v>
                </c:pt>
                <c:pt idx="1">
                  <c:v>4.878048780487805E-2</c:v>
                </c:pt>
                <c:pt idx="2">
                  <c:v>7.3170731707317069E-2</c:v>
                </c:pt>
                <c:pt idx="3">
                  <c:v>7.3170731707317069E-2</c:v>
                </c:pt>
                <c:pt idx="4">
                  <c:v>0.21951219512195122</c:v>
                </c:pt>
                <c:pt idx="5">
                  <c:v>4.878048780487805E-2</c:v>
                </c:pt>
                <c:pt idx="6">
                  <c:v>2.4390243902439025E-2</c:v>
                </c:pt>
                <c:pt idx="7">
                  <c:v>0.17073170731707318</c:v>
                </c:pt>
                <c:pt idx="8">
                  <c:v>0.14634146341463414</c:v>
                </c:pt>
                <c:pt idx="9">
                  <c:v>7.3170731707317069E-2</c:v>
                </c:pt>
                <c:pt idx="10">
                  <c:v>4.878048780487805E-2</c:v>
                </c:pt>
                <c:pt idx="11">
                  <c:v>0</c:v>
                </c:pt>
                <c:pt idx="12">
                  <c:v>9.7560975609756101E-2</c:v>
                </c:pt>
                <c:pt idx="13">
                  <c:v>9.7560975609756101E-2</c:v>
                </c:pt>
                <c:pt idx="14">
                  <c:v>9.7560975609756101E-2</c:v>
                </c:pt>
                <c:pt idx="15">
                  <c:v>7.3170731707317069E-2</c:v>
                </c:pt>
                <c:pt idx="16">
                  <c:v>7.3170731707317069E-2</c:v>
                </c:pt>
              </c:numCache>
            </c:numRef>
          </c:val>
          <c:extLst>
            <c:ext xmlns:c16="http://schemas.microsoft.com/office/drawing/2014/chart" uri="{C3380CC4-5D6E-409C-BE32-E72D297353CC}">
              <c16:uniqueId val="{00000010-C94B-4349-96E1-93B3F353460A}"/>
            </c:ext>
          </c:extLst>
        </c:ser>
        <c:ser>
          <c:idx val="2"/>
          <c:order val="2"/>
          <c:tx>
            <c:strRef>
              <c:f>まとめR7!$U$48</c:f>
              <c:strCache>
                <c:ptCount val="1"/>
                <c:pt idx="0">
                  <c:v>わからない</c:v>
                </c:pt>
              </c:strCache>
            </c:strRef>
          </c:tx>
          <c:spPr>
            <a:solidFill>
              <a:schemeClr val="accent3"/>
            </a:solidFill>
            <a:ln>
              <a:noFill/>
            </a:ln>
            <a:effectLst/>
          </c:spPr>
          <c:invertIfNegative val="0"/>
          <c:dLbls>
            <c:dLbl>
              <c:idx val="0"/>
              <c:layout>
                <c:manualLayout>
                  <c:x val="-8.385744234800839E-3"/>
                  <c:y val="1.5760441292356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94B-4349-96E1-93B3F353460A}"/>
                </c:ext>
              </c:extLst>
            </c:dLbl>
            <c:dLbl>
              <c:idx val="1"/>
              <c:layout>
                <c:manualLayout>
                  <c:x val="0"/>
                  <c:y val="2.83687943262411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94B-4349-96E1-93B3F353460A}"/>
                </c:ext>
              </c:extLst>
            </c:dLbl>
            <c:dLbl>
              <c:idx val="3"/>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94B-4349-96E1-93B3F353460A}"/>
                </c:ext>
              </c:extLst>
            </c:dLbl>
            <c:dLbl>
              <c:idx val="4"/>
              <c:layout>
                <c:manualLayout>
                  <c:x val="-4.1928721174004195E-3"/>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94B-4349-96E1-93B3F353460A}"/>
                </c:ext>
              </c:extLst>
            </c:dLbl>
            <c:dLbl>
              <c:idx val="5"/>
              <c:layout>
                <c:manualLayout>
                  <c:x val="0"/>
                  <c:y val="2.52167060677697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94B-4349-96E1-93B3F353460A}"/>
                </c:ext>
              </c:extLst>
            </c:dLbl>
            <c:dLbl>
              <c:idx val="6"/>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94B-4349-96E1-93B3F353460A}"/>
                </c:ext>
              </c:extLst>
            </c:dLbl>
            <c:dLbl>
              <c:idx val="7"/>
              <c:layout>
                <c:manualLayout>
                  <c:x val="0"/>
                  <c:y val="2.36406619385342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94B-4349-96E1-93B3F353460A}"/>
                </c:ext>
              </c:extLst>
            </c:dLbl>
            <c:dLbl>
              <c:idx val="8"/>
              <c:layout>
                <c:manualLayout>
                  <c:x val="-1.537368683232603E-16"/>
                  <c:y val="2.52167060677699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94B-4349-96E1-93B3F353460A}"/>
                </c:ext>
              </c:extLst>
            </c:dLbl>
            <c:dLbl>
              <c:idx val="9"/>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94B-4349-96E1-93B3F353460A}"/>
                </c:ext>
              </c:extLst>
            </c:dLbl>
            <c:dLbl>
              <c:idx val="10"/>
              <c:layout>
                <c:manualLayout>
                  <c:x val="-1.537368683232603E-16"/>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94B-4349-96E1-93B3F353460A}"/>
                </c:ext>
              </c:extLst>
            </c:dLbl>
            <c:dLbl>
              <c:idx val="11"/>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94B-4349-96E1-93B3F353460A}"/>
                </c:ext>
              </c:extLst>
            </c:dLbl>
            <c:dLbl>
              <c:idx val="12"/>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94B-4349-96E1-93B3F353460A}"/>
                </c:ext>
              </c:extLst>
            </c:dLbl>
            <c:dLbl>
              <c:idx val="13"/>
              <c:layout>
                <c:manualLayout>
                  <c:x val="-1.537368683232603E-16"/>
                  <c:y val="2.67927501970054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94B-4349-96E1-93B3F353460A}"/>
                </c:ext>
              </c:extLst>
            </c:dLbl>
            <c:dLbl>
              <c:idx val="14"/>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94B-4349-96E1-93B3F353460A}"/>
                </c:ext>
              </c:extLst>
            </c:dLbl>
            <c:dLbl>
              <c:idx val="15"/>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94B-4349-96E1-93B3F353460A}"/>
                </c:ext>
              </c:extLst>
            </c:dLbl>
            <c:dLbl>
              <c:idx val="16"/>
              <c:layout>
                <c:manualLayout>
                  <c:x val="0"/>
                  <c:y val="2.5216706067769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94B-4349-96E1-93B3F353460A}"/>
                </c:ext>
              </c:extLst>
            </c:dLbl>
            <c:spPr>
              <a:noFill/>
              <a:ln>
                <a:noFill/>
              </a:ln>
              <a:effectLst/>
            </c:spPr>
            <c:txPr>
              <a:bodyPr rot="0" spcFirstLastPara="1" vertOverflow="ellipsis" vert="horz" wrap="square" lIns="38100" tIns="19050" rIns="38100" bIns="19050" anchor="b" anchorCtr="1">
                <a:spAutoFit/>
              </a:bodyPr>
              <a:lstStyle/>
              <a:p>
                <a:pPr>
                  <a:defRPr sz="1100" b="1"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まとめR7!$R$49:$R$65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まとめR7!$U$49:$U$65</c:f>
              <c:numCache>
                <c:formatCode>0.0%</c:formatCode>
                <c:ptCount val="17"/>
                <c:pt idx="0">
                  <c:v>4.878048780487805E-2</c:v>
                </c:pt>
                <c:pt idx="1">
                  <c:v>2.4390243902439025E-2</c:v>
                </c:pt>
                <c:pt idx="2">
                  <c:v>2.4390243902439025E-2</c:v>
                </c:pt>
                <c:pt idx="3">
                  <c:v>4.878048780487805E-2</c:v>
                </c:pt>
                <c:pt idx="4">
                  <c:v>4.878048780487805E-2</c:v>
                </c:pt>
                <c:pt idx="5">
                  <c:v>2.4390243902439025E-2</c:v>
                </c:pt>
                <c:pt idx="6">
                  <c:v>2.4390243902439025E-2</c:v>
                </c:pt>
                <c:pt idx="7">
                  <c:v>0</c:v>
                </c:pt>
                <c:pt idx="8">
                  <c:v>7.3170731707317069E-2</c:v>
                </c:pt>
                <c:pt idx="9">
                  <c:v>0</c:v>
                </c:pt>
                <c:pt idx="10">
                  <c:v>7.3170731707317069E-2</c:v>
                </c:pt>
                <c:pt idx="11">
                  <c:v>4.878048780487805E-2</c:v>
                </c:pt>
                <c:pt idx="12">
                  <c:v>4.878048780487805E-2</c:v>
                </c:pt>
                <c:pt idx="13">
                  <c:v>4.878048780487805E-2</c:v>
                </c:pt>
                <c:pt idx="14">
                  <c:v>4.878048780487805E-2</c:v>
                </c:pt>
                <c:pt idx="15">
                  <c:v>4.878048780487805E-2</c:v>
                </c:pt>
                <c:pt idx="16">
                  <c:v>2.4390243902439025E-2</c:v>
                </c:pt>
              </c:numCache>
            </c:numRef>
          </c:val>
          <c:extLst>
            <c:ext xmlns:c16="http://schemas.microsoft.com/office/drawing/2014/chart" uri="{C3380CC4-5D6E-409C-BE32-E72D297353CC}">
              <c16:uniqueId val="{00000021-C94B-4349-96E1-93B3F353460A}"/>
            </c:ext>
          </c:extLst>
        </c:ser>
        <c:dLbls>
          <c:showLegendKey val="0"/>
          <c:showVal val="0"/>
          <c:showCatName val="0"/>
          <c:showSerName val="0"/>
          <c:showPercent val="0"/>
          <c:showBubbleSize val="0"/>
        </c:dLbls>
        <c:gapWidth val="79"/>
        <c:overlap val="100"/>
        <c:axId val="571749352"/>
        <c:axId val="571749680"/>
      </c:barChart>
      <c:catAx>
        <c:axId val="571749352"/>
        <c:scaling>
          <c:orientation val="minMax"/>
        </c:scaling>
        <c:delete val="1"/>
        <c:axPos val="l"/>
        <c:numFmt formatCode="General" sourceLinked="1"/>
        <c:majorTickMark val="none"/>
        <c:minorTickMark val="none"/>
        <c:tickLblPos val="nextTo"/>
        <c:crossAx val="571749680"/>
        <c:crosses val="autoZero"/>
        <c:auto val="1"/>
        <c:lblAlgn val="ctr"/>
        <c:lblOffset val="100"/>
        <c:noMultiLvlLbl val="0"/>
      </c:catAx>
      <c:valAx>
        <c:axId val="571749680"/>
        <c:scaling>
          <c:orientation val="minMax"/>
        </c:scaling>
        <c:delete val="1"/>
        <c:axPos val="b"/>
        <c:numFmt formatCode="0%" sourceLinked="1"/>
        <c:majorTickMark val="none"/>
        <c:minorTickMark val="none"/>
        <c:tickLblPos val="nextTo"/>
        <c:crossAx val="571749352"/>
        <c:crosses val="autoZero"/>
        <c:crossBetween val="between"/>
      </c:valAx>
      <c:spPr>
        <a:noFill/>
        <a:ln w="25400">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barChart>
        <c:barDir val="bar"/>
        <c:grouping val="percentStacked"/>
        <c:varyColors val="0"/>
        <c:ser>
          <c:idx val="0"/>
          <c:order val="0"/>
          <c:tx>
            <c:strRef>
              <c:f>まとめR6!$S$48</c:f>
              <c:strCache>
                <c:ptCount val="1"/>
                <c:pt idx="0">
                  <c:v>よく
できている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まとめR6!$R$49:$R$65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まとめR6!$S$49:$S$65</c:f>
              <c:numCache>
                <c:formatCode>0.0%</c:formatCode>
                <c:ptCount val="17"/>
                <c:pt idx="0">
                  <c:v>0.96296296296296291</c:v>
                </c:pt>
                <c:pt idx="1">
                  <c:v>0.96296296296296291</c:v>
                </c:pt>
                <c:pt idx="2">
                  <c:v>0.92592592592592593</c:v>
                </c:pt>
                <c:pt idx="3">
                  <c:v>0.81481481481481477</c:v>
                </c:pt>
                <c:pt idx="4">
                  <c:v>0.7407407407407407</c:v>
                </c:pt>
                <c:pt idx="5">
                  <c:v>0.88888888888888884</c:v>
                </c:pt>
                <c:pt idx="6">
                  <c:v>0.96296296296296291</c:v>
                </c:pt>
                <c:pt idx="7">
                  <c:v>0.7407407407407407</c:v>
                </c:pt>
                <c:pt idx="8">
                  <c:v>0.72222222222222221</c:v>
                </c:pt>
                <c:pt idx="9">
                  <c:v>0.94444444444444442</c:v>
                </c:pt>
                <c:pt idx="10">
                  <c:v>0.92592592592592593</c:v>
                </c:pt>
                <c:pt idx="11">
                  <c:v>0.90740740740740744</c:v>
                </c:pt>
                <c:pt idx="12">
                  <c:v>0.87037037037037035</c:v>
                </c:pt>
                <c:pt idx="13">
                  <c:v>0.85185185185185186</c:v>
                </c:pt>
                <c:pt idx="14">
                  <c:v>0.79629629629629628</c:v>
                </c:pt>
                <c:pt idx="15">
                  <c:v>0.88888888888888884</c:v>
                </c:pt>
                <c:pt idx="16">
                  <c:v>0.90740740740740744</c:v>
                </c:pt>
              </c:numCache>
            </c:numRef>
          </c:val>
          <c:extLst>
            <c:ext xmlns:c16="http://schemas.microsoft.com/office/drawing/2014/chart" uri="{C3380CC4-5D6E-409C-BE32-E72D297353CC}">
              <c16:uniqueId val="{00000000-06B5-46E6-BDE2-59C67A27AED9}"/>
            </c:ext>
          </c:extLst>
        </c:ser>
        <c:ser>
          <c:idx val="1"/>
          <c:order val="1"/>
          <c:tx>
            <c:strRef>
              <c:f>まとめR6!$T$48</c:f>
              <c:strCache>
                <c:ptCount val="1"/>
                <c:pt idx="0">
                  <c:v>あまり
できていない</c:v>
                </c:pt>
              </c:strCache>
            </c:strRef>
          </c:tx>
          <c:spPr>
            <a:solidFill>
              <a:schemeClr val="accent2"/>
            </a:solidFill>
            <a:ln>
              <a:noFill/>
            </a:ln>
            <a:effectLst/>
          </c:spPr>
          <c:invertIfNegative val="0"/>
          <c:dLbls>
            <c:dLbl>
              <c:idx val="0"/>
              <c:layout>
                <c:manualLayout>
                  <c:x val="-4.7756153122369138E-2"/>
                  <c:y val="-4.72813238770685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B5-46E6-BDE2-59C67A27AED9}"/>
                </c:ext>
              </c:extLst>
            </c:dLbl>
            <c:dLbl>
              <c:idx val="1"/>
              <c:layout>
                <c:manualLayout>
                  <c:x val="0"/>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B5-46E6-BDE2-59C67A27AED9}"/>
                </c:ext>
              </c:extLst>
            </c:dLbl>
            <c:dLbl>
              <c:idx val="2"/>
              <c:layout>
                <c:manualLayout>
                  <c:x val="0"/>
                  <c:y val="2.52167060677697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B5-46E6-BDE2-59C67A27AED9}"/>
                </c:ext>
              </c:extLst>
            </c:dLbl>
            <c:dLbl>
              <c:idx val="3"/>
              <c:layout>
                <c:manualLayout>
                  <c:x val="-1.3786625728387725E-2"/>
                  <c:y val="-1.57604412923573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6B5-46E6-BDE2-59C67A27AED9}"/>
                </c:ext>
              </c:extLst>
            </c:dLbl>
            <c:dLbl>
              <c:idx val="4"/>
              <c:layout>
                <c:manualLayout>
                  <c:x val="-1.677148846960167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6B5-46E6-BDE2-59C67A27AED9}"/>
                </c:ext>
              </c:extLst>
            </c:dLbl>
            <c:dLbl>
              <c:idx val="5"/>
              <c:layout>
                <c:manualLayout>
                  <c:x val="-3.0131893890622163E-2"/>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B5-46E6-BDE2-59C67A27AED9}"/>
                </c:ext>
              </c:extLst>
            </c:dLbl>
            <c:dLbl>
              <c:idx val="6"/>
              <c:layout>
                <c:manualLayout>
                  <c:x val="-3.098466465276746E-2"/>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B5-46E6-BDE2-59C67A27AED9}"/>
                </c:ext>
              </c:extLst>
            </c:dLbl>
            <c:dLbl>
              <c:idx val="8"/>
              <c:layout>
                <c:manualLayout>
                  <c:x val="-1.2578616352201259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6B5-46E6-BDE2-59C67A27AED9}"/>
                </c:ext>
              </c:extLst>
            </c:dLbl>
            <c:dLbl>
              <c:idx val="9"/>
              <c:layout>
                <c:manualLayout>
                  <c:x val="-4.9035144191881826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B5-46E6-BDE2-59C67A27AED9}"/>
                </c:ext>
              </c:extLst>
            </c:dLbl>
            <c:dLbl>
              <c:idx val="10"/>
              <c:layout>
                <c:manualLayout>
                  <c:x val="-1.0091285759091434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6B5-46E6-BDE2-59C67A27AED9}"/>
                </c:ext>
              </c:extLst>
            </c:dLbl>
            <c:dLbl>
              <c:idx val="11"/>
              <c:layout>
                <c:manualLayout>
                  <c:x val="-3.3542976939203356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6B5-46E6-BDE2-59C67A27AED9}"/>
                </c:ext>
              </c:extLst>
            </c:dLbl>
            <c:dLbl>
              <c:idx val="13"/>
              <c:layout>
                <c:manualLayout>
                  <c:x val="-4.1928721174004195E-3"/>
                  <c:y val="-1.57604412923564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6B5-46E6-BDE2-59C67A27AED9}"/>
                </c:ext>
              </c:extLst>
            </c:dLbl>
            <c:dLbl>
              <c:idx val="14"/>
              <c:layout>
                <c:manualLayout>
                  <c:x val="-4.192872117400419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6B5-46E6-BDE2-59C67A27AED9}"/>
                </c:ext>
              </c:extLst>
            </c:dLbl>
            <c:dLbl>
              <c:idx val="15"/>
              <c:layout>
                <c:manualLayout>
                  <c:x val="-3.0131893890622163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6B5-46E6-BDE2-59C67A27AED9}"/>
                </c:ext>
              </c:extLst>
            </c:dLbl>
            <c:dLbl>
              <c:idx val="16"/>
              <c:layout>
                <c:manualLayout>
                  <c:x val="-9.1675333036202195E-3"/>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6B5-46E6-BDE2-59C67A27AED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まとめR6!$R$49:$R$65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まとめR6!$T$49:$T$65</c:f>
              <c:numCache>
                <c:formatCode>0.0%</c:formatCode>
                <c:ptCount val="17"/>
                <c:pt idx="0">
                  <c:v>3.7037037037037035E-2</c:v>
                </c:pt>
                <c:pt idx="1">
                  <c:v>3.7037037037037035E-2</c:v>
                </c:pt>
                <c:pt idx="2">
                  <c:v>7.407407407407407E-2</c:v>
                </c:pt>
                <c:pt idx="3">
                  <c:v>0.18518518518518517</c:v>
                </c:pt>
                <c:pt idx="4">
                  <c:v>0.24074074074074073</c:v>
                </c:pt>
                <c:pt idx="5">
                  <c:v>0.1111111111111111</c:v>
                </c:pt>
                <c:pt idx="6">
                  <c:v>3.7037037037037035E-2</c:v>
                </c:pt>
                <c:pt idx="7">
                  <c:v>0.24074074074074073</c:v>
                </c:pt>
                <c:pt idx="8">
                  <c:v>0.18518518518518517</c:v>
                </c:pt>
                <c:pt idx="9">
                  <c:v>3.7037037037037035E-2</c:v>
                </c:pt>
                <c:pt idx="10">
                  <c:v>1.8518518518518517E-2</c:v>
                </c:pt>
                <c:pt idx="11">
                  <c:v>5.5555555555555552E-2</c:v>
                </c:pt>
                <c:pt idx="12">
                  <c:v>9.2592592592592587E-2</c:v>
                </c:pt>
                <c:pt idx="13">
                  <c:v>0.1111111111111111</c:v>
                </c:pt>
                <c:pt idx="14">
                  <c:v>0.16666666666666666</c:v>
                </c:pt>
                <c:pt idx="15">
                  <c:v>7.407407407407407E-2</c:v>
                </c:pt>
                <c:pt idx="16">
                  <c:v>5.5555555555555552E-2</c:v>
                </c:pt>
              </c:numCache>
            </c:numRef>
          </c:val>
          <c:extLst>
            <c:ext xmlns:c16="http://schemas.microsoft.com/office/drawing/2014/chart" uri="{C3380CC4-5D6E-409C-BE32-E72D297353CC}">
              <c16:uniqueId val="{00000010-06B5-46E6-BDE2-59C67A27AED9}"/>
            </c:ext>
          </c:extLst>
        </c:ser>
        <c:ser>
          <c:idx val="2"/>
          <c:order val="2"/>
          <c:tx>
            <c:strRef>
              <c:f>まとめR6!$U$48</c:f>
              <c:strCache>
                <c:ptCount val="1"/>
                <c:pt idx="0">
                  <c:v>わからない</c:v>
                </c:pt>
              </c:strCache>
            </c:strRef>
          </c:tx>
          <c:spPr>
            <a:solidFill>
              <a:schemeClr val="accent3"/>
            </a:solidFill>
            <a:ln>
              <a:noFill/>
            </a:ln>
            <a:effectLst/>
          </c:spPr>
          <c:invertIfNegative val="0"/>
          <c:dLbls>
            <c:dLbl>
              <c:idx val="0"/>
              <c:layout>
                <c:manualLayout>
                  <c:x val="-8.385744234800839E-3"/>
                  <c:y val="1.5760441292356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6B5-46E6-BDE2-59C67A27AED9}"/>
                </c:ext>
              </c:extLst>
            </c:dLbl>
            <c:dLbl>
              <c:idx val="1"/>
              <c:layout>
                <c:manualLayout>
                  <c:x val="0"/>
                  <c:y val="2.83687943262411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6B5-46E6-BDE2-59C67A27AED9}"/>
                </c:ext>
              </c:extLst>
            </c:dLbl>
            <c:dLbl>
              <c:idx val="3"/>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6B5-46E6-BDE2-59C67A27AED9}"/>
                </c:ext>
              </c:extLst>
            </c:dLbl>
            <c:dLbl>
              <c:idx val="4"/>
              <c:layout>
                <c:manualLayout>
                  <c:x val="-4.1928721174004195E-3"/>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6B5-46E6-BDE2-59C67A27AED9}"/>
                </c:ext>
              </c:extLst>
            </c:dLbl>
            <c:dLbl>
              <c:idx val="5"/>
              <c:layout>
                <c:manualLayout>
                  <c:x val="0"/>
                  <c:y val="2.52167060677697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6B5-46E6-BDE2-59C67A27AED9}"/>
                </c:ext>
              </c:extLst>
            </c:dLbl>
            <c:dLbl>
              <c:idx val="6"/>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6B5-46E6-BDE2-59C67A27AED9}"/>
                </c:ext>
              </c:extLst>
            </c:dLbl>
            <c:dLbl>
              <c:idx val="7"/>
              <c:layout>
                <c:manualLayout>
                  <c:x val="0"/>
                  <c:y val="2.36406619385342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6B5-46E6-BDE2-59C67A27AED9}"/>
                </c:ext>
              </c:extLst>
            </c:dLbl>
            <c:dLbl>
              <c:idx val="8"/>
              <c:layout>
                <c:manualLayout>
                  <c:x val="-1.537368683232603E-16"/>
                  <c:y val="2.52167060677699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6B5-46E6-BDE2-59C67A27AED9}"/>
                </c:ext>
              </c:extLst>
            </c:dLbl>
            <c:dLbl>
              <c:idx val="9"/>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6B5-46E6-BDE2-59C67A27AED9}"/>
                </c:ext>
              </c:extLst>
            </c:dLbl>
            <c:dLbl>
              <c:idx val="10"/>
              <c:layout>
                <c:manualLayout>
                  <c:x val="-1.537368683232603E-16"/>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6B5-46E6-BDE2-59C67A27AED9}"/>
                </c:ext>
              </c:extLst>
            </c:dLbl>
            <c:dLbl>
              <c:idx val="11"/>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6B5-46E6-BDE2-59C67A27AED9}"/>
                </c:ext>
              </c:extLst>
            </c:dLbl>
            <c:dLbl>
              <c:idx val="12"/>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6B5-46E6-BDE2-59C67A27AED9}"/>
                </c:ext>
              </c:extLst>
            </c:dLbl>
            <c:dLbl>
              <c:idx val="13"/>
              <c:layout>
                <c:manualLayout>
                  <c:x val="-1.537368683232603E-16"/>
                  <c:y val="2.67927501970054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6B5-46E6-BDE2-59C67A27AED9}"/>
                </c:ext>
              </c:extLst>
            </c:dLbl>
            <c:dLbl>
              <c:idx val="14"/>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6B5-46E6-BDE2-59C67A27AED9}"/>
                </c:ext>
              </c:extLst>
            </c:dLbl>
            <c:dLbl>
              <c:idx val="15"/>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6B5-46E6-BDE2-59C67A27AED9}"/>
                </c:ext>
              </c:extLst>
            </c:dLbl>
            <c:dLbl>
              <c:idx val="16"/>
              <c:layout>
                <c:manualLayout>
                  <c:x val="0"/>
                  <c:y val="2.5216706067769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6B5-46E6-BDE2-59C67A27AED9}"/>
                </c:ext>
              </c:extLst>
            </c:dLbl>
            <c:spPr>
              <a:noFill/>
              <a:ln>
                <a:noFill/>
              </a:ln>
              <a:effectLst/>
            </c:spPr>
            <c:txPr>
              <a:bodyPr rot="0" spcFirstLastPara="1" vertOverflow="ellipsis" vert="horz" wrap="square" lIns="38100" tIns="19050" rIns="38100" bIns="19050" anchor="b" anchorCtr="1">
                <a:spAutoFit/>
              </a:bodyPr>
              <a:lstStyle/>
              <a:p>
                <a:pPr>
                  <a:defRPr sz="1100" b="1"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まとめR6!$R$49:$R$65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まとめR6!$U$49:$U$65</c:f>
              <c:numCache>
                <c:formatCode>0.0%</c:formatCode>
                <c:ptCount val="17"/>
                <c:pt idx="0">
                  <c:v>0</c:v>
                </c:pt>
                <c:pt idx="1">
                  <c:v>0</c:v>
                </c:pt>
                <c:pt idx="2">
                  <c:v>0</c:v>
                </c:pt>
                <c:pt idx="3">
                  <c:v>0</c:v>
                </c:pt>
                <c:pt idx="4">
                  <c:v>1.8518518518518517E-2</c:v>
                </c:pt>
                <c:pt idx="5">
                  <c:v>0</c:v>
                </c:pt>
                <c:pt idx="6">
                  <c:v>0</c:v>
                </c:pt>
                <c:pt idx="7">
                  <c:v>1.8518518518518517E-2</c:v>
                </c:pt>
                <c:pt idx="8">
                  <c:v>9.2592592592592587E-2</c:v>
                </c:pt>
                <c:pt idx="9">
                  <c:v>1.8518518518518517E-2</c:v>
                </c:pt>
                <c:pt idx="10">
                  <c:v>5.5555555555555552E-2</c:v>
                </c:pt>
                <c:pt idx="11">
                  <c:v>3.7037037037037035E-2</c:v>
                </c:pt>
                <c:pt idx="12">
                  <c:v>3.7037037037037035E-2</c:v>
                </c:pt>
                <c:pt idx="13">
                  <c:v>3.7037037037037035E-2</c:v>
                </c:pt>
                <c:pt idx="14">
                  <c:v>3.7037037037037035E-2</c:v>
                </c:pt>
                <c:pt idx="15">
                  <c:v>3.7037037037037035E-2</c:v>
                </c:pt>
                <c:pt idx="16">
                  <c:v>3.7037037037037035E-2</c:v>
                </c:pt>
              </c:numCache>
            </c:numRef>
          </c:val>
          <c:extLst>
            <c:ext xmlns:c16="http://schemas.microsoft.com/office/drawing/2014/chart" uri="{C3380CC4-5D6E-409C-BE32-E72D297353CC}">
              <c16:uniqueId val="{00000021-06B5-46E6-BDE2-59C67A27AED9}"/>
            </c:ext>
          </c:extLst>
        </c:ser>
        <c:dLbls>
          <c:showLegendKey val="0"/>
          <c:showVal val="0"/>
          <c:showCatName val="0"/>
          <c:showSerName val="0"/>
          <c:showPercent val="0"/>
          <c:showBubbleSize val="0"/>
        </c:dLbls>
        <c:gapWidth val="79"/>
        <c:overlap val="100"/>
        <c:axId val="571749352"/>
        <c:axId val="571749680"/>
      </c:barChart>
      <c:catAx>
        <c:axId val="571749352"/>
        <c:scaling>
          <c:orientation val="minMax"/>
        </c:scaling>
        <c:delete val="1"/>
        <c:axPos val="l"/>
        <c:numFmt formatCode="General" sourceLinked="1"/>
        <c:majorTickMark val="none"/>
        <c:minorTickMark val="none"/>
        <c:tickLblPos val="nextTo"/>
        <c:crossAx val="571749680"/>
        <c:crosses val="autoZero"/>
        <c:auto val="1"/>
        <c:lblAlgn val="ctr"/>
        <c:lblOffset val="100"/>
        <c:noMultiLvlLbl val="0"/>
      </c:catAx>
      <c:valAx>
        <c:axId val="571749680"/>
        <c:scaling>
          <c:orientation val="minMax"/>
        </c:scaling>
        <c:delete val="1"/>
        <c:axPos val="b"/>
        <c:numFmt formatCode="0%" sourceLinked="1"/>
        <c:majorTickMark val="none"/>
        <c:minorTickMark val="none"/>
        <c:tickLblPos val="nextTo"/>
        <c:crossAx val="571749352"/>
        <c:crosses val="autoZero"/>
        <c:crossBetween val="between"/>
      </c:valAx>
      <c:spPr>
        <a:noFill/>
        <a:ln w="25400">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barChart>
        <c:barDir val="bar"/>
        <c:grouping val="percentStacked"/>
        <c:varyColors val="0"/>
        <c:ser>
          <c:idx val="0"/>
          <c:order val="0"/>
          <c:tx>
            <c:strRef>
              <c:f>まとめR5!$S$48</c:f>
              <c:strCache>
                <c:ptCount val="1"/>
                <c:pt idx="0">
                  <c:v>よく
できている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まとめR5!$R$49:$R$65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まとめR5!$S$49:$S$65</c:f>
              <c:numCache>
                <c:formatCode>0.0%</c:formatCode>
                <c:ptCount val="17"/>
                <c:pt idx="0">
                  <c:v>0.98148148148148151</c:v>
                </c:pt>
                <c:pt idx="1">
                  <c:v>0.92592592592592593</c:v>
                </c:pt>
                <c:pt idx="2">
                  <c:v>0.88888888888888884</c:v>
                </c:pt>
                <c:pt idx="3">
                  <c:v>0.88888888888888884</c:v>
                </c:pt>
                <c:pt idx="4">
                  <c:v>0.96296296296296291</c:v>
                </c:pt>
                <c:pt idx="5">
                  <c:v>0.92592592592592593</c:v>
                </c:pt>
                <c:pt idx="6">
                  <c:v>0.96296296296296291</c:v>
                </c:pt>
                <c:pt idx="7">
                  <c:v>0.62264150943396224</c:v>
                </c:pt>
                <c:pt idx="8">
                  <c:v>0.66666666666666663</c:v>
                </c:pt>
                <c:pt idx="9">
                  <c:v>0.96296296296296291</c:v>
                </c:pt>
                <c:pt idx="10">
                  <c:v>0.88888888888888884</c:v>
                </c:pt>
                <c:pt idx="11">
                  <c:v>0.94444444444444442</c:v>
                </c:pt>
                <c:pt idx="12">
                  <c:v>0.7407407407407407</c:v>
                </c:pt>
                <c:pt idx="13">
                  <c:v>0.81481481481481477</c:v>
                </c:pt>
                <c:pt idx="14">
                  <c:v>0.87037037037037035</c:v>
                </c:pt>
                <c:pt idx="15">
                  <c:v>0.92592592592592593</c:v>
                </c:pt>
                <c:pt idx="16">
                  <c:v>0.88888888888888884</c:v>
                </c:pt>
              </c:numCache>
            </c:numRef>
          </c:val>
          <c:extLst>
            <c:ext xmlns:c16="http://schemas.microsoft.com/office/drawing/2014/chart" uri="{C3380CC4-5D6E-409C-BE32-E72D297353CC}">
              <c16:uniqueId val="{00000000-77CD-45C6-922A-64A5E7F921E4}"/>
            </c:ext>
          </c:extLst>
        </c:ser>
        <c:ser>
          <c:idx val="1"/>
          <c:order val="1"/>
          <c:tx>
            <c:strRef>
              <c:f>まとめR5!$T$48</c:f>
              <c:strCache>
                <c:ptCount val="1"/>
                <c:pt idx="0">
                  <c:v>あまり
できていない</c:v>
                </c:pt>
              </c:strCache>
            </c:strRef>
          </c:tx>
          <c:spPr>
            <a:solidFill>
              <a:schemeClr val="accent2"/>
            </a:solidFill>
            <a:ln>
              <a:noFill/>
            </a:ln>
            <a:effectLst/>
          </c:spPr>
          <c:invertIfNegative val="0"/>
          <c:dLbls>
            <c:dLbl>
              <c:idx val="0"/>
              <c:layout>
                <c:manualLayout>
                  <c:x val="-2.7172872687655204E-2"/>
                  <c:y val="-4.728118647769195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CD-45C6-922A-64A5E7F921E4}"/>
                </c:ext>
              </c:extLst>
            </c:dLbl>
            <c:dLbl>
              <c:idx val="1"/>
              <c:layout>
                <c:manualLayout>
                  <c:x val="0"/>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CD-45C6-922A-64A5E7F921E4}"/>
                </c:ext>
              </c:extLst>
            </c:dLbl>
            <c:dLbl>
              <c:idx val="2"/>
              <c:layout>
                <c:manualLayout>
                  <c:x val="0"/>
                  <c:y val="8.9158455473706998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CD-45C6-922A-64A5E7F921E4}"/>
                </c:ext>
              </c:extLst>
            </c:dLbl>
            <c:dLbl>
              <c:idx val="3"/>
              <c:layout>
                <c:manualLayout>
                  <c:x val="-1.3786625728387725E-2"/>
                  <c:y val="-1.57604412923573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CD-45C6-922A-64A5E7F921E4}"/>
                </c:ext>
              </c:extLst>
            </c:dLbl>
            <c:dLbl>
              <c:idx val="4"/>
              <c:layout>
                <c:manualLayout>
                  <c:x val="-1.677148846960167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CD-45C6-922A-64A5E7F921E4}"/>
                </c:ext>
              </c:extLst>
            </c:dLbl>
            <c:dLbl>
              <c:idx val="5"/>
              <c:layout>
                <c:manualLayout>
                  <c:x val="-3.0131893890622163E-2"/>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CD-45C6-922A-64A5E7F921E4}"/>
                </c:ext>
              </c:extLst>
            </c:dLbl>
            <c:dLbl>
              <c:idx val="6"/>
              <c:layout>
                <c:manualLayout>
                  <c:x val="-3.098466465276746E-2"/>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CD-45C6-922A-64A5E7F921E4}"/>
                </c:ext>
              </c:extLst>
            </c:dLbl>
            <c:dLbl>
              <c:idx val="8"/>
              <c:layout>
                <c:manualLayout>
                  <c:x val="-1.2578616352201259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CD-45C6-922A-64A5E7F921E4}"/>
                </c:ext>
              </c:extLst>
            </c:dLbl>
            <c:dLbl>
              <c:idx val="9"/>
              <c:layout>
                <c:manualLayout>
                  <c:x val="-4.9035144191881826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7CD-45C6-922A-64A5E7F921E4}"/>
                </c:ext>
              </c:extLst>
            </c:dLbl>
            <c:dLbl>
              <c:idx val="10"/>
              <c:layout>
                <c:manualLayout>
                  <c:x val="-1.0091285759091434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CD-45C6-922A-64A5E7F921E4}"/>
                </c:ext>
              </c:extLst>
            </c:dLbl>
            <c:dLbl>
              <c:idx val="11"/>
              <c:layout>
                <c:manualLayout>
                  <c:x val="-3.3542976939203356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7CD-45C6-922A-64A5E7F921E4}"/>
                </c:ext>
              </c:extLst>
            </c:dLbl>
            <c:dLbl>
              <c:idx val="13"/>
              <c:layout>
                <c:manualLayout>
                  <c:x val="-4.1928721174004195E-3"/>
                  <c:y val="-1.57604412923564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7CD-45C6-922A-64A5E7F921E4}"/>
                </c:ext>
              </c:extLst>
            </c:dLbl>
            <c:dLbl>
              <c:idx val="14"/>
              <c:layout>
                <c:manualLayout>
                  <c:x val="-4.192872117400419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7CD-45C6-922A-64A5E7F921E4}"/>
                </c:ext>
              </c:extLst>
            </c:dLbl>
            <c:dLbl>
              <c:idx val="15"/>
              <c:layout>
                <c:manualLayout>
                  <c:x val="-3.0131893890622163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7CD-45C6-922A-64A5E7F921E4}"/>
                </c:ext>
              </c:extLst>
            </c:dLbl>
            <c:dLbl>
              <c:idx val="16"/>
              <c:layout>
                <c:manualLayout>
                  <c:x val="-9.1675333036202195E-3"/>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7CD-45C6-922A-64A5E7F921E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まとめR5!$R$49:$R$65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まとめR5!$T$49:$T$65</c:f>
              <c:numCache>
                <c:formatCode>0.0%</c:formatCode>
                <c:ptCount val="17"/>
                <c:pt idx="0">
                  <c:v>1.8518518518518517E-2</c:v>
                </c:pt>
                <c:pt idx="1">
                  <c:v>7.407407407407407E-2</c:v>
                </c:pt>
                <c:pt idx="2">
                  <c:v>0.1111111111111111</c:v>
                </c:pt>
                <c:pt idx="3">
                  <c:v>0.1111111111111111</c:v>
                </c:pt>
                <c:pt idx="4">
                  <c:v>3.7037037037037035E-2</c:v>
                </c:pt>
                <c:pt idx="5">
                  <c:v>7.407407407407407E-2</c:v>
                </c:pt>
                <c:pt idx="6">
                  <c:v>3.7037037037037035E-2</c:v>
                </c:pt>
                <c:pt idx="7">
                  <c:v>0.37735849056603776</c:v>
                </c:pt>
                <c:pt idx="8">
                  <c:v>0.22222222222222221</c:v>
                </c:pt>
                <c:pt idx="9">
                  <c:v>1.8518518518518517E-2</c:v>
                </c:pt>
                <c:pt idx="10">
                  <c:v>3.7037037037037035E-2</c:v>
                </c:pt>
                <c:pt idx="11">
                  <c:v>1.8518518518518517E-2</c:v>
                </c:pt>
                <c:pt idx="12">
                  <c:v>0.22222222222222221</c:v>
                </c:pt>
                <c:pt idx="13">
                  <c:v>0.16666666666666666</c:v>
                </c:pt>
                <c:pt idx="14">
                  <c:v>0.1111111111111111</c:v>
                </c:pt>
                <c:pt idx="15">
                  <c:v>5.5555555555555552E-2</c:v>
                </c:pt>
                <c:pt idx="16">
                  <c:v>9.2592592592592587E-2</c:v>
                </c:pt>
              </c:numCache>
            </c:numRef>
          </c:val>
          <c:extLst>
            <c:ext xmlns:c16="http://schemas.microsoft.com/office/drawing/2014/chart" uri="{C3380CC4-5D6E-409C-BE32-E72D297353CC}">
              <c16:uniqueId val="{00000010-77CD-45C6-922A-64A5E7F921E4}"/>
            </c:ext>
          </c:extLst>
        </c:ser>
        <c:ser>
          <c:idx val="2"/>
          <c:order val="2"/>
          <c:tx>
            <c:strRef>
              <c:f>まとめR5!$U$48</c:f>
              <c:strCache>
                <c:ptCount val="1"/>
                <c:pt idx="0">
                  <c:v>わからない</c:v>
                </c:pt>
              </c:strCache>
            </c:strRef>
          </c:tx>
          <c:spPr>
            <a:solidFill>
              <a:schemeClr val="accent3"/>
            </a:solidFill>
            <a:ln>
              <a:noFill/>
            </a:ln>
            <a:effectLst/>
          </c:spPr>
          <c:invertIfNegative val="0"/>
          <c:dLbls>
            <c:dLbl>
              <c:idx val="0"/>
              <c:layout>
                <c:manualLayout>
                  <c:x val="-8.385744234800839E-3"/>
                  <c:y val="1.5760441292356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7CD-45C6-922A-64A5E7F921E4}"/>
                </c:ext>
              </c:extLst>
            </c:dLbl>
            <c:dLbl>
              <c:idx val="1"/>
              <c:layout>
                <c:manualLayout>
                  <c:x val="0"/>
                  <c:y val="2.83687943262411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7CD-45C6-922A-64A5E7F921E4}"/>
                </c:ext>
              </c:extLst>
            </c:dLbl>
            <c:dLbl>
              <c:idx val="2"/>
              <c:layout>
                <c:manualLayout>
                  <c:x val="0"/>
                  <c:y val="2.82685477410759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83-4494-921E-A9D2627F6591}"/>
                </c:ext>
              </c:extLst>
            </c:dLbl>
            <c:dLbl>
              <c:idx val="3"/>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7CD-45C6-922A-64A5E7F921E4}"/>
                </c:ext>
              </c:extLst>
            </c:dLbl>
            <c:dLbl>
              <c:idx val="4"/>
              <c:layout>
                <c:manualLayout>
                  <c:x val="-4.1928721174004195E-3"/>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7CD-45C6-922A-64A5E7F921E4}"/>
                </c:ext>
              </c:extLst>
            </c:dLbl>
            <c:dLbl>
              <c:idx val="5"/>
              <c:layout>
                <c:manualLayout>
                  <c:x val="0"/>
                  <c:y val="2.52167060677697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7CD-45C6-922A-64A5E7F921E4}"/>
                </c:ext>
              </c:extLst>
            </c:dLbl>
            <c:dLbl>
              <c:idx val="6"/>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7CD-45C6-922A-64A5E7F921E4}"/>
                </c:ext>
              </c:extLst>
            </c:dLbl>
            <c:dLbl>
              <c:idx val="7"/>
              <c:layout>
                <c:manualLayout>
                  <c:x val="0"/>
                  <c:y val="2.36406619385342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7CD-45C6-922A-64A5E7F921E4}"/>
                </c:ext>
              </c:extLst>
            </c:dLbl>
            <c:dLbl>
              <c:idx val="8"/>
              <c:layout>
                <c:manualLayout>
                  <c:x val="-1.537368683232603E-16"/>
                  <c:y val="2.52167060677699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7CD-45C6-922A-64A5E7F921E4}"/>
                </c:ext>
              </c:extLst>
            </c:dLbl>
            <c:dLbl>
              <c:idx val="9"/>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7CD-45C6-922A-64A5E7F921E4}"/>
                </c:ext>
              </c:extLst>
            </c:dLbl>
            <c:dLbl>
              <c:idx val="10"/>
              <c:layout>
                <c:manualLayout>
                  <c:x val="-1.537368683232603E-16"/>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7CD-45C6-922A-64A5E7F921E4}"/>
                </c:ext>
              </c:extLst>
            </c:dLbl>
            <c:dLbl>
              <c:idx val="11"/>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7CD-45C6-922A-64A5E7F921E4}"/>
                </c:ext>
              </c:extLst>
            </c:dLbl>
            <c:dLbl>
              <c:idx val="12"/>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7CD-45C6-922A-64A5E7F921E4}"/>
                </c:ext>
              </c:extLst>
            </c:dLbl>
            <c:dLbl>
              <c:idx val="13"/>
              <c:layout>
                <c:manualLayout>
                  <c:x val="-1.537368683232603E-16"/>
                  <c:y val="2.67927501970054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7CD-45C6-922A-64A5E7F921E4}"/>
                </c:ext>
              </c:extLst>
            </c:dLbl>
            <c:dLbl>
              <c:idx val="14"/>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7CD-45C6-922A-64A5E7F921E4}"/>
                </c:ext>
              </c:extLst>
            </c:dLbl>
            <c:dLbl>
              <c:idx val="15"/>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7CD-45C6-922A-64A5E7F921E4}"/>
                </c:ext>
              </c:extLst>
            </c:dLbl>
            <c:dLbl>
              <c:idx val="16"/>
              <c:layout>
                <c:manualLayout>
                  <c:x val="0"/>
                  <c:y val="2.5216706067769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7CD-45C6-922A-64A5E7F921E4}"/>
                </c:ext>
              </c:extLst>
            </c:dLbl>
            <c:spPr>
              <a:noFill/>
              <a:ln>
                <a:noFill/>
              </a:ln>
              <a:effectLst/>
            </c:spPr>
            <c:txPr>
              <a:bodyPr rot="0" spcFirstLastPara="1" vertOverflow="ellipsis" vert="horz" wrap="square" lIns="38100" tIns="19050" rIns="38100" bIns="19050" anchor="b" anchorCtr="1">
                <a:spAutoFit/>
              </a:bodyPr>
              <a:lstStyle/>
              <a:p>
                <a:pPr>
                  <a:defRPr sz="1100" b="1"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まとめR5!$R$49:$R$65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まとめR5!$U$49:$U$65</c:f>
              <c:numCache>
                <c:formatCode>0.0%</c:formatCode>
                <c:ptCount val="17"/>
                <c:pt idx="0">
                  <c:v>0</c:v>
                </c:pt>
                <c:pt idx="1">
                  <c:v>0</c:v>
                </c:pt>
                <c:pt idx="2">
                  <c:v>0</c:v>
                </c:pt>
                <c:pt idx="3">
                  <c:v>0</c:v>
                </c:pt>
                <c:pt idx="4">
                  <c:v>0</c:v>
                </c:pt>
                <c:pt idx="5">
                  <c:v>0</c:v>
                </c:pt>
                <c:pt idx="6">
                  <c:v>0</c:v>
                </c:pt>
                <c:pt idx="7">
                  <c:v>0</c:v>
                </c:pt>
                <c:pt idx="8">
                  <c:v>0.1111111111111111</c:v>
                </c:pt>
                <c:pt idx="9">
                  <c:v>1.8518518518518517E-2</c:v>
                </c:pt>
                <c:pt idx="10">
                  <c:v>7.407407407407407E-2</c:v>
                </c:pt>
                <c:pt idx="11">
                  <c:v>3.7037037037037035E-2</c:v>
                </c:pt>
                <c:pt idx="12">
                  <c:v>3.7037037037037035E-2</c:v>
                </c:pt>
                <c:pt idx="13">
                  <c:v>1.8518518518518517E-2</c:v>
                </c:pt>
                <c:pt idx="14">
                  <c:v>1.8518518518518517E-2</c:v>
                </c:pt>
                <c:pt idx="15">
                  <c:v>1.8518518518518517E-2</c:v>
                </c:pt>
                <c:pt idx="16">
                  <c:v>1.8518518518518517E-2</c:v>
                </c:pt>
              </c:numCache>
            </c:numRef>
          </c:val>
          <c:extLst>
            <c:ext xmlns:c16="http://schemas.microsoft.com/office/drawing/2014/chart" uri="{C3380CC4-5D6E-409C-BE32-E72D297353CC}">
              <c16:uniqueId val="{00000021-77CD-45C6-922A-64A5E7F921E4}"/>
            </c:ext>
          </c:extLst>
        </c:ser>
        <c:dLbls>
          <c:showLegendKey val="0"/>
          <c:showVal val="0"/>
          <c:showCatName val="0"/>
          <c:showSerName val="0"/>
          <c:showPercent val="0"/>
          <c:showBubbleSize val="0"/>
        </c:dLbls>
        <c:gapWidth val="79"/>
        <c:overlap val="100"/>
        <c:axId val="571749352"/>
        <c:axId val="571749680"/>
      </c:barChart>
      <c:catAx>
        <c:axId val="571749352"/>
        <c:scaling>
          <c:orientation val="minMax"/>
        </c:scaling>
        <c:delete val="1"/>
        <c:axPos val="l"/>
        <c:numFmt formatCode="General" sourceLinked="1"/>
        <c:majorTickMark val="none"/>
        <c:minorTickMark val="none"/>
        <c:tickLblPos val="nextTo"/>
        <c:crossAx val="571749680"/>
        <c:crosses val="autoZero"/>
        <c:auto val="1"/>
        <c:lblAlgn val="ctr"/>
        <c:lblOffset val="100"/>
        <c:noMultiLvlLbl val="0"/>
      </c:catAx>
      <c:valAx>
        <c:axId val="571749680"/>
        <c:scaling>
          <c:orientation val="minMax"/>
        </c:scaling>
        <c:delete val="1"/>
        <c:axPos val="b"/>
        <c:numFmt formatCode="0%" sourceLinked="1"/>
        <c:majorTickMark val="none"/>
        <c:minorTickMark val="none"/>
        <c:tickLblPos val="nextTo"/>
        <c:crossAx val="571749352"/>
        <c:crosses val="autoZero"/>
        <c:crossBetween val="between"/>
      </c:valAx>
      <c:spPr>
        <a:noFill/>
        <a:ln w="25400">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barChart>
        <c:barDir val="bar"/>
        <c:grouping val="percentStacked"/>
        <c:varyColors val="0"/>
        <c:ser>
          <c:idx val="0"/>
          <c:order val="0"/>
          <c:tx>
            <c:strRef>
              <c:f>まとめR5!$S$48</c:f>
              <c:strCache>
                <c:ptCount val="1"/>
                <c:pt idx="0">
                  <c:v>よく
できている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まとめR5!$R$49:$R$65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まとめR5!$S$49:$S$65</c:f>
              <c:numCache>
                <c:formatCode>0.0%</c:formatCode>
                <c:ptCount val="17"/>
                <c:pt idx="0">
                  <c:v>0.98148148148148151</c:v>
                </c:pt>
                <c:pt idx="1">
                  <c:v>0.92592592592592593</c:v>
                </c:pt>
                <c:pt idx="2">
                  <c:v>0.88888888888888884</c:v>
                </c:pt>
                <c:pt idx="3">
                  <c:v>0.88888888888888884</c:v>
                </c:pt>
                <c:pt idx="4">
                  <c:v>0.96296296296296291</c:v>
                </c:pt>
                <c:pt idx="5">
                  <c:v>0.92592592592592593</c:v>
                </c:pt>
                <c:pt idx="6">
                  <c:v>0.96296296296296291</c:v>
                </c:pt>
                <c:pt idx="7">
                  <c:v>0.62264150943396224</c:v>
                </c:pt>
                <c:pt idx="8">
                  <c:v>0.66666666666666663</c:v>
                </c:pt>
                <c:pt idx="9">
                  <c:v>0.96296296296296291</c:v>
                </c:pt>
                <c:pt idx="10">
                  <c:v>0.88888888888888884</c:v>
                </c:pt>
                <c:pt idx="11">
                  <c:v>0.94444444444444442</c:v>
                </c:pt>
                <c:pt idx="12">
                  <c:v>0.7407407407407407</c:v>
                </c:pt>
                <c:pt idx="13">
                  <c:v>0.81481481481481477</c:v>
                </c:pt>
                <c:pt idx="14">
                  <c:v>0.87037037037037035</c:v>
                </c:pt>
                <c:pt idx="15">
                  <c:v>0.92592592592592593</c:v>
                </c:pt>
                <c:pt idx="16">
                  <c:v>0.88888888888888884</c:v>
                </c:pt>
              </c:numCache>
            </c:numRef>
          </c:val>
          <c:extLst>
            <c:ext xmlns:c16="http://schemas.microsoft.com/office/drawing/2014/chart" uri="{C3380CC4-5D6E-409C-BE32-E72D297353CC}">
              <c16:uniqueId val="{00000000-173B-4D28-89C3-7F93DFB37F23}"/>
            </c:ext>
          </c:extLst>
        </c:ser>
        <c:ser>
          <c:idx val="1"/>
          <c:order val="1"/>
          <c:tx>
            <c:strRef>
              <c:f>まとめR5!$T$48</c:f>
              <c:strCache>
                <c:ptCount val="1"/>
                <c:pt idx="0">
                  <c:v>あまり
できていない</c:v>
                </c:pt>
              </c:strCache>
            </c:strRef>
          </c:tx>
          <c:spPr>
            <a:solidFill>
              <a:schemeClr val="accent2"/>
            </a:solidFill>
            <a:ln>
              <a:noFill/>
            </a:ln>
            <a:effectLst/>
          </c:spPr>
          <c:invertIfNegative val="0"/>
          <c:dLbls>
            <c:dLbl>
              <c:idx val="0"/>
              <c:layout>
                <c:manualLayout>
                  <c:x val="-4.7756153122369138E-2"/>
                  <c:y val="-4.72813238770685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3B-4D28-89C3-7F93DFB37F23}"/>
                </c:ext>
              </c:extLst>
            </c:dLbl>
            <c:dLbl>
              <c:idx val="1"/>
              <c:layout>
                <c:manualLayout>
                  <c:x val="0"/>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3B-4D28-89C3-7F93DFB37F23}"/>
                </c:ext>
              </c:extLst>
            </c:dLbl>
            <c:dLbl>
              <c:idx val="2"/>
              <c:layout>
                <c:manualLayout>
                  <c:x val="0"/>
                  <c:y val="2.52167060677697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3B-4D28-89C3-7F93DFB37F23}"/>
                </c:ext>
              </c:extLst>
            </c:dLbl>
            <c:dLbl>
              <c:idx val="3"/>
              <c:layout>
                <c:manualLayout>
                  <c:x val="-1.3786625728387725E-2"/>
                  <c:y val="-1.57604412923573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3B-4D28-89C3-7F93DFB37F23}"/>
                </c:ext>
              </c:extLst>
            </c:dLbl>
            <c:dLbl>
              <c:idx val="4"/>
              <c:layout>
                <c:manualLayout>
                  <c:x val="-1.677148846960167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3B-4D28-89C3-7F93DFB37F23}"/>
                </c:ext>
              </c:extLst>
            </c:dLbl>
            <c:dLbl>
              <c:idx val="5"/>
              <c:layout>
                <c:manualLayout>
                  <c:x val="-3.0131893890622163E-2"/>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3B-4D28-89C3-7F93DFB37F23}"/>
                </c:ext>
              </c:extLst>
            </c:dLbl>
            <c:dLbl>
              <c:idx val="6"/>
              <c:layout>
                <c:manualLayout>
                  <c:x val="-3.098466465276746E-2"/>
                  <c:y val="-3.15208825847135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3B-4D28-89C3-7F93DFB37F23}"/>
                </c:ext>
              </c:extLst>
            </c:dLbl>
            <c:dLbl>
              <c:idx val="8"/>
              <c:layout>
                <c:manualLayout>
                  <c:x val="-1.2578616352201259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3B-4D28-89C3-7F93DFB37F23}"/>
                </c:ext>
              </c:extLst>
            </c:dLbl>
            <c:dLbl>
              <c:idx val="9"/>
              <c:layout>
                <c:manualLayout>
                  <c:x val="-4.9035144191881826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3B-4D28-89C3-7F93DFB37F23}"/>
                </c:ext>
              </c:extLst>
            </c:dLbl>
            <c:dLbl>
              <c:idx val="10"/>
              <c:layout>
                <c:manualLayout>
                  <c:x val="-1.0091285759091434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73B-4D28-89C3-7F93DFB37F23}"/>
                </c:ext>
              </c:extLst>
            </c:dLbl>
            <c:dLbl>
              <c:idx val="11"/>
              <c:layout>
                <c:manualLayout>
                  <c:x val="-3.3542976939203356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3B-4D28-89C3-7F93DFB37F23}"/>
                </c:ext>
              </c:extLst>
            </c:dLbl>
            <c:dLbl>
              <c:idx val="13"/>
              <c:layout>
                <c:manualLayout>
                  <c:x val="-4.1928721174004195E-3"/>
                  <c:y val="-1.57604412923564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73B-4D28-89C3-7F93DFB37F23}"/>
                </c:ext>
              </c:extLst>
            </c:dLbl>
            <c:dLbl>
              <c:idx val="14"/>
              <c:layout>
                <c:manualLayout>
                  <c:x val="-4.192872117400419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3B-4D28-89C3-7F93DFB37F23}"/>
                </c:ext>
              </c:extLst>
            </c:dLbl>
            <c:dLbl>
              <c:idx val="15"/>
              <c:layout>
                <c:manualLayout>
                  <c:x val="-3.0131893890622163E-2"/>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73B-4D28-89C3-7F93DFB37F23}"/>
                </c:ext>
              </c:extLst>
            </c:dLbl>
            <c:dLbl>
              <c:idx val="16"/>
              <c:layout>
                <c:manualLayout>
                  <c:x val="-9.1675333036202195E-3"/>
                  <c:y val="-1.57604412923561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3B-4D28-89C3-7F93DFB37F23}"/>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まとめR5!$R$49:$R$65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まとめR5!$T$49:$T$65</c:f>
              <c:numCache>
                <c:formatCode>0.0%</c:formatCode>
                <c:ptCount val="17"/>
                <c:pt idx="0">
                  <c:v>1.8518518518518517E-2</c:v>
                </c:pt>
                <c:pt idx="1">
                  <c:v>7.407407407407407E-2</c:v>
                </c:pt>
                <c:pt idx="2">
                  <c:v>0.1111111111111111</c:v>
                </c:pt>
                <c:pt idx="3">
                  <c:v>0.1111111111111111</c:v>
                </c:pt>
                <c:pt idx="4">
                  <c:v>3.7037037037037035E-2</c:v>
                </c:pt>
                <c:pt idx="5">
                  <c:v>7.407407407407407E-2</c:v>
                </c:pt>
                <c:pt idx="6">
                  <c:v>3.7037037037037035E-2</c:v>
                </c:pt>
                <c:pt idx="7">
                  <c:v>0.37735849056603776</c:v>
                </c:pt>
                <c:pt idx="8">
                  <c:v>0.22222222222222221</c:v>
                </c:pt>
                <c:pt idx="9">
                  <c:v>1.8518518518518517E-2</c:v>
                </c:pt>
                <c:pt idx="10">
                  <c:v>3.7037037037037035E-2</c:v>
                </c:pt>
                <c:pt idx="11">
                  <c:v>1.8518518518518517E-2</c:v>
                </c:pt>
                <c:pt idx="12">
                  <c:v>0.22222222222222221</c:v>
                </c:pt>
                <c:pt idx="13">
                  <c:v>0.16666666666666666</c:v>
                </c:pt>
                <c:pt idx="14">
                  <c:v>0.1111111111111111</c:v>
                </c:pt>
                <c:pt idx="15">
                  <c:v>5.5555555555555552E-2</c:v>
                </c:pt>
                <c:pt idx="16">
                  <c:v>9.2592592592592587E-2</c:v>
                </c:pt>
              </c:numCache>
            </c:numRef>
          </c:val>
          <c:extLst>
            <c:ext xmlns:c16="http://schemas.microsoft.com/office/drawing/2014/chart" uri="{C3380CC4-5D6E-409C-BE32-E72D297353CC}">
              <c16:uniqueId val="{00000010-173B-4D28-89C3-7F93DFB37F23}"/>
            </c:ext>
          </c:extLst>
        </c:ser>
        <c:ser>
          <c:idx val="2"/>
          <c:order val="2"/>
          <c:tx>
            <c:strRef>
              <c:f>まとめR5!$U$48</c:f>
              <c:strCache>
                <c:ptCount val="1"/>
                <c:pt idx="0">
                  <c:v>わからない</c:v>
                </c:pt>
              </c:strCache>
            </c:strRef>
          </c:tx>
          <c:spPr>
            <a:solidFill>
              <a:schemeClr val="accent3"/>
            </a:solidFill>
            <a:ln>
              <a:noFill/>
            </a:ln>
            <a:effectLst/>
          </c:spPr>
          <c:invertIfNegative val="0"/>
          <c:dLbls>
            <c:dLbl>
              <c:idx val="0"/>
              <c:layout>
                <c:manualLayout>
                  <c:x val="-8.385744234800839E-3"/>
                  <c:y val="1.5760441292356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3B-4D28-89C3-7F93DFB37F23}"/>
                </c:ext>
              </c:extLst>
            </c:dLbl>
            <c:dLbl>
              <c:idx val="1"/>
              <c:layout>
                <c:manualLayout>
                  <c:x val="0"/>
                  <c:y val="2.83687943262411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73B-4D28-89C3-7F93DFB37F23}"/>
                </c:ext>
              </c:extLst>
            </c:dLbl>
            <c:dLbl>
              <c:idx val="3"/>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3B-4D28-89C3-7F93DFB37F23}"/>
                </c:ext>
              </c:extLst>
            </c:dLbl>
            <c:dLbl>
              <c:idx val="4"/>
              <c:layout>
                <c:manualLayout>
                  <c:x val="-4.1928721174004195E-3"/>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73B-4D28-89C3-7F93DFB37F23}"/>
                </c:ext>
              </c:extLst>
            </c:dLbl>
            <c:dLbl>
              <c:idx val="5"/>
              <c:layout>
                <c:manualLayout>
                  <c:x val="0"/>
                  <c:y val="2.52167060677697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73B-4D28-89C3-7F93DFB37F23}"/>
                </c:ext>
              </c:extLst>
            </c:dLbl>
            <c:dLbl>
              <c:idx val="6"/>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73B-4D28-89C3-7F93DFB37F23}"/>
                </c:ext>
              </c:extLst>
            </c:dLbl>
            <c:dLbl>
              <c:idx val="7"/>
              <c:layout>
                <c:manualLayout>
                  <c:x val="0"/>
                  <c:y val="2.36406619385342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73B-4D28-89C3-7F93DFB37F23}"/>
                </c:ext>
              </c:extLst>
            </c:dLbl>
            <c:dLbl>
              <c:idx val="8"/>
              <c:layout>
                <c:manualLayout>
                  <c:x val="-1.537368683232603E-16"/>
                  <c:y val="2.52167060677699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73B-4D28-89C3-7F93DFB37F23}"/>
                </c:ext>
              </c:extLst>
            </c:dLbl>
            <c:dLbl>
              <c:idx val="9"/>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73B-4D28-89C3-7F93DFB37F23}"/>
                </c:ext>
              </c:extLst>
            </c:dLbl>
            <c:dLbl>
              <c:idx val="10"/>
              <c:layout>
                <c:manualLayout>
                  <c:x val="-1.537368683232603E-16"/>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73B-4D28-89C3-7F93DFB37F23}"/>
                </c:ext>
              </c:extLst>
            </c:dLbl>
            <c:dLbl>
              <c:idx val="11"/>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73B-4D28-89C3-7F93DFB37F23}"/>
                </c:ext>
              </c:extLst>
            </c:dLbl>
            <c:dLbl>
              <c:idx val="12"/>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73B-4D28-89C3-7F93DFB37F23}"/>
                </c:ext>
              </c:extLst>
            </c:dLbl>
            <c:dLbl>
              <c:idx val="13"/>
              <c:layout>
                <c:manualLayout>
                  <c:x val="-1.537368683232603E-16"/>
                  <c:y val="2.67927501970054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73B-4D28-89C3-7F93DFB37F23}"/>
                </c:ext>
              </c:extLst>
            </c:dLbl>
            <c:dLbl>
              <c:idx val="14"/>
              <c:layout>
                <c:manualLayout>
                  <c:x val="0"/>
                  <c:y val="2.6792750197005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73B-4D28-89C3-7F93DFB37F23}"/>
                </c:ext>
              </c:extLst>
            </c:dLbl>
            <c:dLbl>
              <c:idx val="15"/>
              <c:layout>
                <c:manualLayout>
                  <c:x val="0"/>
                  <c:y val="2.5216706067769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73B-4D28-89C3-7F93DFB37F23}"/>
                </c:ext>
              </c:extLst>
            </c:dLbl>
            <c:dLbl>
              <c:idx val="16"/>
              <c:layout>
                <c:manualLayout>
                  <c:x val="0"/>
                  <c:y val="2.52167060677698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73B-4D28-89C3-7F93DFB37F23}"/>
                </c:ext>
              </c:extLst>
            </c:dLbl>
            <c:spPr>
              <a:noFill/>
              <a:ln>
                <a:noFill/>
              </a:ln>
              <a:effectLst/>
            </c:spPr>
            <c:txPr>
              <a:bodyPr rot="0" spcFirstLastPara="1" vertOverflow="ellipsis" vert="horz" wrap="square" lIns="38100" tIns="19050" rIns="38100" bIns="19050" anchor="b" anchorCtr="1">
                <a:spAutoFit/>
              </a:bodyPr>
              <a:lstStyle/>
              <a:p>
                <a:pPr>
                  <a:defRPr sz="1100" b="1"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まとめR5!$R$49:$R$65</c:f>
              <c:numCache>
                <c:formatCode>General</c:formatCode>
                <c:ptCount val="17"/>
                <c:pt idx="0">
                  <c:v>17</c:v>
                </c:pt>
                <c:pt idx="1">
                  <c:v>16</c:v>
                </c:pt>
                <c:pt idx="2">
                  <c:v>15</c:v>
                </c:pt>
                <c:pt idx="3">
                  <c:v>14</c:v>
                </c:pt>
                <c:pt idx="4">
                  <c:v>13</c:v>
                </c:pt>
                <c:pt idx="5">
                  <c:v>12</c:v>
                </c:pt>
                <c:pt idx="6">
                  <c:v>11</c:v>
                </c:pt>
                <c:pt idx="7">
                  <c:v>10</c:v>
                </c:pt>
                <c:pt idx="8">
                  <c:v>9</c:v>
                </c:pt>
                <c:pt idx="9">
                  <c:v>8</c:v>
                </c:pt>
                <c:pt idx="10">
                  <c:v>7</c:v>
                </c:pt>
                <c:pt idx="11">
                  <c:v>6</c:v>
                </c:pt>
                <c:pt idx="12">
                  <c:v>5</c:v>
                </c:pt>
                <c:pt idx="13">
                  <c:v>4</c:v>
                </c:pt>
                <c:pt idx="14">
                  <c:v>3</c:v>
                </c:pt>
                <c:pt idx="15">
                  <c:v>2</c:v>
                </c:pt>
                <c:pt idx="16">
                  <c:v>1</c:v>
                </c:pt>
              </c:numCache>
            </c:numRef>
          </c:cat>
          <c:val>
            <c:numRef>
              <c:f>まとめR5!$U$49:$U$65</c:f>
              <c:numCache>
                <c:formatCode>0.0%</c:formatCode>
                <c:ptCount val="17"/>
                <c:pt idx="0">
                  <c:v>0</c:v>
                </c:pt>
                <c:pt idx="1">
                  <c:v>0</c:v>
                </c:pt>
                <c:pt idx="2">
                  <c:v>0</c:v>
                </c:pt>
                <c:pt idx="3">
                  <c:v>0</c:v>
                </c:pt>
                <c:pt idx="4">
                  <c:v>0</c:v>
                </c:pt>
                <c:pt idx="5">
                  <c:v>0</c:v>
                </c:pt>
                <c:pt idx="6">
                  <c:v>0</c:v>
                </c:pt>
                <c:pt idx="7">
                  <c:v>0</c:v>
                </c:pt>
                <c:pt idx="8">
                  <c:v>0.1111111111111111</c:v>
                </c:pt>
                <c:pt idx="9">
                  <c:v>1.8518518518518517E-2</c:v>
                </c:pt>
                <c:pt idx="10">
                  <c:v>7.407407407407407E-2</c:v>
                </c:pt>
                <c:pt idx="11">
                  <c:v>3.7037037037037035E-2</c:v>
                </c:pt>
                <c:pt idx="12">
                  <c:v>3.7037037037037035E-2</c:v>
                </c:pt>
                <c:pt idx="13">
                  <c:v>1.8518518518518517E-2</c:v>
                </c:pt>
                <c:pt idx="14">
                  <c:v>1.8518518518518517E-2</c:v>
                </c:pt>
                <c:pt idx="15">
                  <c:v>1.8518518518518517E-2</c:v>
                </c:pt>
                <c:pt idx="16">
                  <c:v>1.8518518518518517E-2</c:v>
                </c:pt>
              </c:numCache>
            </c:numRef>
          </c:val>
          <c:extLst>
            <c:ext xmlns:c16="http://schemas.microsoft.com/office/drawing/2014/chart" uri="{C3380CC4-5D6E-409C-BE32-E72D297353CC}">
              <c16:uniqueId val="{00000021-173B-4D28-89C3-7F93DFB37F23}"/>
            </c:ext>
          </c:extLst>
        </c:ser>
        <c:dLbls>
          <c:showLegendKey val="0"/>
          <c:showVal val="0"/>
          <c:showCatName val="0"/>
          <c:showSerName val="0"/>
          <c:showPercent val="0"/>
          <c:showBubbleSize val="0"/>
        </c:dLbls>
        <c:gapWidth val="79"/>
        <c:overlap val="100"/>
        <c:axId val="571749352"/>
        <c:axId val="571749680"/>
      </c:barChart>
      <c:catAx>
        <c:axId val="571749352"/>
        <c:scaling>
          <c:orientation val="minMax"/>
        </c:scaling>
        <c:delete val="1"/>
        <c:axPos val="l"/>
        <c:numFmt formatCode="General" sourceLinked="1"/>
        <c:majorTickMark val="none"/>
        <c:minorTickMark val="none"/>
        <c:tickLblPos val="nextTo"/>
        <c:crossAx val="571749680"/>
        <c:crosses val="autoZero"/>
        <c:auto val="1"/>
        <c:lblAlgn val="ctr"/>
        <c:lblOffset val="100"/>
        <c:noMultiLvlLbl val="0"/>
      </c:catAx>
      <c:valAx>
        <c:axId val="571749680"/>
        <c:scaling>
          <c:orientation val="minMax"/>
        </c:scaling>
        <c:delete val="1"/>
        <c:axPos val="b"/>
        <c:numFmt formatCode="0%" sourceLinked="1"/>
        <c:majorTickMark val="none"/>
        <c:minorTickMark val="none"/>
        <c:tickLblPos val="nextTo"/>
        <c:crossAx val="571749352"/>
        <c:crosses val="autoZero"/>
        <c:crossBetween val="between"/>
      </c:valAx>
      <c:spPr>
        <a:noFill/>
        <a:ln w="25400">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28574</xdr:colOff>
      <xdr:row>48</xdr:row>
      <xdr:rowOff>19050</xdr:rowOff>
    </xdr:from>
    <xdr:to>
      <xdr:col>15</xdr:col>
      <xdr:colOff>12699</xdr:colOff>
      <xdr:row>65</xdr:row>
      <xdr:rowOff>25400</xdr:rowOff>
    </xdr:to>
    <xdr:graphicFrame macro="">
      <xdr:nvGraphicFramePr>
        <xdr:cNvPr id="2" name="グラフ 1">
          <a:extLst>
            <a:ext uri="{FF2B5EF4-FFF2-40B4-BE49-F238E27FC236}">
              <a16:creationId xmlns:a16="http://schemas.microsoft.com/office/drawing/2014/main" id="{65A35D90-5CB5-4920-8AAE-46C4CFB5A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28574</xdr:colOff>
      <xdr:row>48</xdr:row>
      <xdr:rowOff>19050</xdr:rowOff>
    </xdr:from>
    <xdr:to>
      <xdr:col>15</xdr:col>
      <xdr:colOff>12699</xdr:colOff>
      <xdr:row>65</xdr:row>
      <xdr:rowOff>25400</xdr:rowOff>
    </xdr:to>
    <xdr:graphicFrame macro="">
      <xdr:nvGraphicFramePr>
        <xdr:cNvPr id="2" name="グラフ 1">
          <a:extLst>
            <a:ext uri="{FF2B5EF4-FFF2-40B4-BE49-F238E27FC236}">
              <a16:creationId xmlns:a16="http://schemas.microsoft.com/office/drawing/2014/main" id="{727488F8-9F77-4709-B1EF-8A1D4441D8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133351</xdr:colOff>
      <xdr:row>37</xdr:row>
      <xdr:rowOff>47625</xdr:rowOff>
    </xdr:from>
    <xdr:to>
      <xdr:col>7</xdr:col>
      <xdr:colOff>219075</xdr:colOff>
      <xdr:row>37</xdr:row>
      <xdr:rowOff>180975</xdr:rowOff>
    </xdr:to>
    <xdr:sp macro="" textlink="">
      <xdr:nvSpPr>
        <xdr:cNvPr id="3" name="楕円 2">
          <a:extLst>
            <a:ext uri="{FF2B5EF4-FFF2-40B4-BE49-F238E27FC236}">
              <a16:creationId xmlns:a16="http://schemas.microsoft.com/office/drawing/2014/main" id="{ED98CFC1-77F3-409E-8227-4E7E863B0F31}"/>
            </a:ext>
          </a:extLst>
        </xdr:cNvPr>
        <xdr:cNvSpPr/>
      </xdr:nvSpPr>
      <xdr:spPr>
        <a:xfrm>
          <a:off x="7810501" y="8420100"/>
          <a:ext cx="85724" cy="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133351</xdr:colOff>
      <xdr:row>37</xdr:row>
      <xdr:rowOff>47625</xdr:rowOff>
    </xdr:from>
    <xdr:to>
      <xdr:col>8</xdr:col>
      <xdr:colOff>219075</xdr:colOff>
      <xdr:row>37</xdr:row>
      <xdr:rowOff>180975</xdr:rowOff>
    </xdr:to>
    <xdr:sp macro="" textlink="">
      <xdr:nvSpPr>
        <xdr:cNvPr id="4" name="楕円 3">
          <a:extLst>
            <a:ext uri="{FF2B5EF4-FFF2-40B4-BE49-F238E27FC236}">
              <a16:creationId xmlns:a16="http://schemas.microsoft.com/office/drawing/2014/main" id="{003ED080-21F0-4273-884B-A6E1933E61EB}"/>
            </a:ext>
          </a:extLst>
        </xdr:cNvPr>
        <xdr:cNvSpPr/>
      </xdr:nvSpPr>
      <xdr:spPr>
        <a:xfrm>
          <a:off x="8143876" y="8420100"/>
          <a:ext cx="85724" cy="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133351</xdr:colOff>
      <xdr:row>37</xdr:row>
      <xdr:rowOff>47625</xdr:rowOff>
    </xdr:from>
    <xdr:to>
      <xdr:col>9</xdr:col>
      <xdr:colOff>219075</xdr:colOff>
      <xdr:row>37</xdr:row>
      <xdr:rowOff>180975</xdr:rowOff>
    </xdr:to>
    <xdr:sp macro="" textlink="">
      <xdr:nvSpPr>
        <xdr:cNvPr id="5" name="楕円 4">
          <a:extLst>
            <a:ext uri="{FF2B5EF4-FFF2-40B4-BE49-F238E27FC236}">
              <a16:creationId xmlns:a16="http://schemas.microsoft.com/office/drawing/2014/main" id="{981069F5-8A91-4073-A04A-73416583573B}"/>
            </a:ext>
          </a:extLst>
        </xdr:cNvPr>
        <xdr:cNvSpPr/>
      </xdr:nvSpPr>
      <xdr:spPr>
        <a:xfrm>
          <a:off x="8477251" y="8420100"/>
          <a:ext cx="85724" cy="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133351</xdr:colOff>
      <xdr:row>37</xdr:row>
      <xdr:rowOff>47625</xdr:rowOff>
    </xdr:from>
    <xdr:to>
      <xdr:col>10</xdr:col>
      <xdr:colOff>219075</xdr:colOff>
      <xdr:row>37</xdr:row>
      <xdr:rowOff>180975</xdr:rowOff>
    </xdr:to>
    <xdr:sp macro="" textlink="">
      <xdr:nvSpPr>
        <xdr:cNvPr id="6" name="楕円 5">
          <a:extLst>
            <a:ext uri="{FF2B5EF4-FFF2-40B4-BE49-F238E27FC236}">
              <a16:creationId xmlns:a16="http://schemas.microsoft.com/office/drawing/2014/main" id="{BBAC9675-BFE9-461E-B093-27A61BDCF994}"/>
            </a:ext>
          </a:extLst>
        </xdr:cNvPr>
        <xdr:cNvSpPr/>
      </xdr:nvSpPr>
      <xdr:spPr>
        <a:xfrm>
          <a:off x="8810626" y="8420100"/>
          <a:ext cx="85724" cy="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142874</xdr:colOff>
      <xdr:row>48</xdr:row>
      <xdr:rowOff>0</xdr:rowOff>
    </xdr:from>
    <xdr:to>
      <xdr:col>15</xdr:col>
      <xdr:colOff>28574</xdr:colOff>
      <xdr:row>64</xdr:row>
      <xdr:rowOff>466726</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28575</xdr:colOff>
      <xdr:row>48</xdr:row>
      <xdr:rowOff>19050</xdr:rowOff>
    </xdr:from>
    <xdr:to>
      <xdr:col>14</xdr:col>
      <xdr:colOff>542925</xdr:colOff>
      <xdr:row>64</xdr:row>
      <xdr:rowOff>457200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52C5-132D-444D-BB8B-F500F8B530FB}">
  <sheetPr>
    <pageSetUpPr fitToPage="1"/>
  </sheetPr>
  <dimension ref="A1:Z86"/>
  <sheetViews>
    <sheetView showGridLines="0" tabSelected="1" topLeftCell="A40" zoomScaleNormal="100" workbookViewId="0">
      <selection activeCell="K40" sqref="K40:O45"/>
    </sheetView>
  </sheetViews>
  <sheetFormatPr defaultColWidth="9" defaultRowHeight="15" x14ac:dyDescent="0.15"/>
  <cols>
    <col min="1" max="1" width="2.25" style="2" customWidth="1"/>
    <col min="2" max="2" width="7.125" style="2" customWidth="1"/>
    <col min="3" max="3" width="13.625" style="2" customWidth="1"/>
    <col min="4" max="4" width="23" style="2" customWidth="1"/>
    <col min="5" max="5" width="39.625" style="2" customWidth="1"/>
    <col min="6" max="7" width="7.625" style="21" customWidth="1"/>
    <col min="8" max="8" width="7.625" style="2" customWidth="1"/>
    <col min="9" max="9" width="37.25" style="2" customWidth="1"/>
    <col min="10" max="10" width="1.875" style="2" customWidth="1"/>
    <col min="11" max="15" width="8.25" style="2" customWidth="1"/>
    <col min="16" max="16384" width="9" style="2"/>
  </cols>
  <sheetData>
    <row r="1" spans="1:26" ht="37.5" customHeight="1" x14ac:dyDescent="0.15">
      <c r="A1" s="64" t="s">
        <v>419</v>
      </c>
      <c r="B1" s="64"/>
      <c r="C1" s="64"/>
      <c r="D1" s="64"/>
      <c r="E1" s="64"/>
      <c r="F1" s="64"/>
      <c r="G1" s="64"/>
      <c r="H1" s="64"/>
      <c r="I1" s="64"/>
      <c r="J1" s="64"/>
      <c r="K1" s="64"/>
      <c r="L1" s="64"/>
      <c r="M1" s="64"/>
      <c r="N1" s="64"/>
      <c r="O1" s="64"/>
    </row>
    <row r="4" spans="1:26" ht="18.75" x14ac:dyDescent="0.15">
      <c r="A4" s="24" t="s">
        <v>413</v>
      </c>
      <c r="J4" s="24" t="s">
        <v>417</v>
      </c>
    </row>
    <row r="5" spans="1:26" ht="160.5" customHeight="1" x14ac:dyDescent="0.15">
      <c r="B5" s="65" t="s">
        <v>203</v>
      </c>
      <c r="C5" s="65"/>
      <c r="D5" s="65"/>
      <c r="E5" s="65"/>
      <c r="F5" s="65"/>
      <c r="G5" s="65"/>
      <c r="H5" s="65"/>
      <c r="I5" s="65"/>
      <c r="J5" s="46"/>
      <c r="K5" s="66" t="s">
        <v>440</v>
      </c>
      <c r="L5" s="67"/>
      <c r="M5" s="67"/>
      <c r="N5" s="67"/>
      <c r="O5" s="68"/>
    </row>
    <row r="6" spans="1:26" ht="11.25" customHeight="1" x14ac:dyDescent="0.15">
      <c r="K6" s="69"/>
      <c r="L6" s="70"/>
      <c r="M6" s="70"/>
      <c r="N6" s="70"/>
      <c r="O6" s="71"/>
    </row>
    <row r="7" spans="1:26" ht="21.75" customHeight="1" x14ac:dyDescent="0.15">
      <c r="A7" s="24" t="s">
        <v>414</v>
      </c>
      <c r="K7" s="69"/>
      <c r="L7" s="70"/>
      <c r="M7" s="70"/>
      <c r="N7" s="70"/>
      <c r="O7" s="71"/>
    </row>
    <row r="8" spans="1:26" ht="156" customHeight="1" x14ac:dyDescent="0.15">
      <c r="B8" s="75" t="s">
        <v>242</v>
      </c>
      <c r="C8" s="76"/>
      <c r="D8" s="76"/>
      <c r="E8" s="76"/>
      <c r="F8" s="76"/>
      <c r="G8" s="76"/>
      <c r="H8" s="76"/>
      <c r="I8" s="76"/>
      <c r="J8" s="26" t="s">
        <v>241</v>
      </c>
      <c r="K8" s="72"/>
      <c r="L8" s="73"/>
      <c r="M8" s="73"/>
      <c r="N8" s="73"/>
      <c r="O8" s="74"/>
    </row>
    <row r="9" spans="1:26" ht="11.25" customHeight="1" x14ac:dyDescent="0.15"/>
    <row r="10" spans="1:26" ht="21" customHeight="1" x14ac:dyDescent="0.15">
      <c r="A10" s="24" t="s">
        <v>415</v>
      </c>
      <c r="J10" s="24" t="s">
        <v>416</v>
      </c>
    </row>
    <row r="11" spans="1:26" ht="21" customHeight="1" x14ac:dyDescent="0.15">
      <c r="B11" s="77" t="s">
        <v>23</v>
      </c>
      <c r="C11" s="77" t="s">
        <v>22</v>
      </c>
      <c r="D11" s="77" t="s">
        <v>21</v>
      </c>
      <c r="E11" s="77" t="s">
        <v>24</v>
      </c>
      <c r="F11" s="79" t="s">
        <v>82</v>
      </c>
      <c r="G11" s="80"/>
      <c r="H11" s="81"/>
      <c r="I11" s="82" t="s">
        <v>85</v>
      </c>
      <c r="J11" s="27"/>
      <c r="K11" s="84" t="s">
        <v>86</v>
      </c>
      <c r="L11" s="84"/>
      <c r="M11" s="84"/>
      <c r="N11" s="84"/>
      <c r="O11" s="84"/>
      <c r="S11" s="35"/>
      <c r="Z11" s="2" t="str">
        <f>S11&amp;T11</f>
        <v/>
      </c>
    </row>
    <row r="12" spans="1:26" ht="21" customHeight="1" x14ac:dyDescent="0.15">
      <c r="B12" s="78"/>
      <c r="C12" s="78"/>
      <c r="D12" s="78"/>
      <c r="E12" s="78"/>
      <c r="F12" s="22" t="s">
        <v>83</v>
      </c>
      <c r="G12" s="22" t="s">
        <v>138</v>
      </c>
      <c r="H12" s="22" t="s">
        <v>84</v>
      </c>
      <c r="I12" s="83"/>
      <c r="J12" s="27"/>
      <c r="K12" s="84"/>
      <c r="L12" s="84"/>
      <c r="M12" s="84"/>
      <c r="N12" s="84"/>
      <c r="O12" s="84"/>
      <c r="S12" s="35"/>
      <c r="Z12" s="2" t="str">
        <f t="shared" ref="Z12:Z27" si="0">S12&amp;T12</f>
        <v/>
      </c>
    </row>
    <row r="13" spans="1:26" ht="22.5" customHeight="1" x14ac:dyDescent="0.15">
      <c r="B13" s="85" t="s">
        <v>296</v>
      </c>
      <c r="C13" s="86" t="s">
        <v>17</v>
      </c>
      <c r="D13" s="87" t="s">
        <v>362</v>
      </c>
      <c r="E13" s="60" t="s">
        <v>147</v>
      </c>
      <c r="F13" s="51" t="s">
        <v>420</v>
      </c>
      <c r="G13" s="63" t="s">
        <v>421</v>
      </c>
      <c r="H13" s="90" t="s">
        <v>80</v>
      </c>
      <c r="I13" s="93" t="s">
        <v>431</v>
      </c>
      <c r="J13" s="46"/>
      <c r="K13" s="66" t="s">
        <v>436</v>
      </c>
      <c r="L13" s="95"/>
      <c r="M13" s="95"/>
      <c r="N13" s="95"/>
      <c r="O13" s="96"/>
      <c r="S13" s="35"/>
      <c r="Z13" s="2" t="str">
        <f t="shared" si="0"/>
        <v/>
      </c>
    </row>
    <row r="14" spans="1:26" ht="22.5" customHeight="1" x14ac:dyDescent="0.15">
      <c r="B14" s="85"/>
      <c r="C14" s="86"/>
      <c r="D14" s="88"/>
      <c r="E14" s="60" t="s">
        <v>298</v>
      </c>
      <c r="F14" s="51" t="s">
        <v>75</v>
      </c>
      <c r="G14" s="63" t="s">
        <v>421</v>
      </c>
      <c r="H14" s="91"/>
      <c r="I14" s="93"/>
      <c r="J14" s="26"/>
      <c r="K14" s="97"/>
      <c r="L14" s="98"/>
      <c r="M14" s="98"/>
      <c r="N14" s="98"/>
      <c r="O14" s="99"/>
      <c r="S14" s="35"/>
      <c r="Z14" s="2" t="str">
        <f t="shared" si="0"/>
        <v/>
      </c>
    </row>
    <row r="15" spans="1:26" ht="22.5" customHeight="1" x14ac:dyDescent="0.15">
      <c r="B15" s="85"/>
      <c r="C15" s="86"/>
      <c r="D15" s="88"/>
      <c r="E15" s="60" t="s">
        <v>299</v>
      </c>
      <c r="F15" s="51" t="s">
        <v>75</v>
      </c>
      <c r="G15" s="63" t="s">
        <v>421</v>
      </c>
      <c r="H15" s="91"/>
      <c r="I15" s="93"/>
      <c r="J15" s="26"/>
      <c r="K15" s="97"/>
      <c r="L15" s="98"/>
      <c r="M15" s="98"/>
      <c r="N15" s="98"/>
      <c r="O15" s="99"/>
      <c r="S15" s="35"/>
      <c r="Z15" s="2" t="str">
        <f t="shared" si="0"/>
        <v/>
      </c>
    </row>
    <row r="16" spans="1:26" ht="22.5" customHeight="1" x14ac:dyDescent="0.15">
      <c r="B16" s="85"/>
      <c r="C16" s="86"/>
      <c r="D16" s="89"/>
      <c r="E16" s="60" t="s">
        <v>300</v>
      </c>
      <c r="F16" s="51" t="s">
        <v>246</v>
      </c>
      <c r="G16" s="63" t="s">
        <v>140</v>
      </c>
      <c r="H16" s="92"/>
      <c r="I16" s="93"/>
      <c r="J16" s="26"/>
      <c r="K16" s="97"/>
      <c r="L16" s="98"/>
      <c r="M16" s="98"/>
      <c r="N16" s="98"/>
      <c r="O16" s="99"/>
      <c r="S16" s="35"/>
      <c r="Z16" s="2" t="str">
        <f t="shared" si="0"/>
        <v/>
      </c>
    </row>
    <row r="17" spans="2:26" ht="22.5" customHeight="1" x14ac:dyDescent="0.15">
      <c r="B17" s="85"/>
      <c r="C17" s="86"/>
      <c r="D17" s="87" t="s">
        <v>363</v>
      </c>
      <c r="E17" s="60" t="s">
        <v>96</v>
      </c>
      <c r="F17" s="51" t="s">
        <v>420</v>
      </c>
      <c r="G17" s="63" t="s">
        <v>140</v>
      </c>
      <c r="H17" s="90" t="s">
        <v>81</v>
      </c>
      <c r="I17" s="93" t="s">
        <v>427</v>
      </c>
      <c r="J17" s="26"/>
      <c r="K17" s="97"/>
      <c r="L17" s="98"/>
      <c r="M17" s="98"/>
      <c r="N17" s="98"/>
      <c r="O17" s="99"/>
      <c r="S17" s="35"/>
      <c r="Z17" s="2" t="str">
        <f t="shared" si="0"/>
        <v/>
      </c>
    </row>
    <row r="18" spans="2:26" ht="22.5" customHeight="1" x14ac:dyDescent="0.15">
      <c r="B18" s="85"/>
      <c r="C18" s="86"/>
      <c r="D18" s="88"/>
      <c r="E18" s="60" t="s">
        <v>302</v>
      </c>
      <c r="F18" s="51" t="s">
        <v>77</v>
      </c>
      <c r="G18" s="63" t="s">
        <v>140</v>
      </c>
      <c r="H18" s="91"/>
      <c r="I18" s="93"/>
      <c r="J18" s="26"/>
      <c r="K18" s="97"/>
      <c r="L18" s="98"/>
      <c r="M18" s="98"/>
      <c r="N18" s="98"/>
      <c r="O18" s="99"/>
      <c r="S18" s="35"/>
      <c r="Z18" s="2" t="str">
        <f t="shared" si="0"/>
        <v/>
      </c>
    </row>
    <row r="19" spans="2:26" ht="22.5" customHeight="1" x14ac:dyDescent="0.15">
      <c r="B19" s="85"/>
      <c r="C19" s="86"/>
      <c r="D19" s="89"/>
      <c r="E19" s="60" t="s">
        <v>303</v>
      </c>
      <c r="F19" s="51" t="s">
        <v>71</v>
      </c>
      <c r="G19" s="63" t="s">
        <v>151</v>
      </c>
      <c r="H19" s="92"/>
      <c r="I19" s="93"/>
      <c r="J19" s="26"/>
      <c r="K19" s="97"/>
      <c r="L19" s="98"/>
      <c r="M19" s="98"/>
      <c r="N19" s="98"/>
      <c r="O19" s="99"/>
      <c r="S19" s="35"/>
      <c r="Z19" s="2" t="str">
        <f t="shared" si="0"/>
        <v/>
      </c>
    </row>
    <row r="20" spans="2:26" ht="22.5" customHeight="1" x14ac:dyDescent="0.15">
      <c r="B20" s="85"/>
      <c r="C20" s="86"/>
      <c r="D20" s="87" t="s">
        <v>364</v>
      </c>
      <c r="E20" s="60" t="s">
        <v>305</v>
      </c>
      <c r="F20" s="51" t="s">
        <v>72</v>
      </c>
      <c r="G20" s="63" t="s">
        <v>151</v>
      </c>
      <c r="H20" s="90" t="s">
        <v>80</v>
      </c>
      <c r="I20" s="93" t="s">
        <v>432</v>
      </c>
      <c r="J20" s="26"/>
      <c r="K20" s="97"/>
      <c r="L20" s="98"/>
      <c r="M20" s="98"/>
      <c r="N20" s="98"/>
      <c r="O20" s="99"/>
      <c r="S20" s="35"/>
      <c r="Z20" s="2" t="str">
        <f t="shared" si="0"/>
        <v/>
      </c>
    </row>
    <row r="21" spans="2:26" ht="22.5" customHeight="1" x14ac:dyDescent="0.15">
      <c r="B21" s="85"/>
      <c r="C21" s="86"/>
      <c r="D21" s="88"/>
      <c r="E21" s="60" t="s">
        <v>306</v>
      </c>
      <c r="F21" s="51" t="s">
        <v>71</v>
      </c>
      <c r="G21" s="63" t="s">
        <v>140</v>
      </c>
      <c r="H21" s="91"/>
      <c r="I21" s="93"/>
      <c r="J21" s="26"/>
      <c r="K21" s="97"/>
      <c r="L21" s="98"/>
      <c r="M21" s="98"/>
      <c r="N21" s="98"/>
      <c r="O21" s="99"/>
      <c r="S21" s="35"/>
      <c r="Z21" s="2" t="str">
        <f t="shared" si="0"/>
        <v/>
      </c>
    </row>
    <row r="22" spans="2:26" ht="22.5" customHeight="1" x14ac:dyDescent="0.15">
      <c r="B22" s="85"/>
      <c r="C22" s="86"/>
      <c r="D22" s="89"/>
      <c r="E22" s="60" t="s">
        <v>307</v>
      </c>
      <c r="F22" s="51" t="s">
        <v>76</v>
      </c>
      <c r="G22" s="63" t="s">
        <v>422</v>
      </c>
      <c r="H22" s="92"/>
      <c r="I22" s="93"/>
      <c r="J22" s="26"/>
      <c r="K22" s="100"/>
      <c r="L22" s="101"/>
      <c r="M22" s="101"/>
      <c r="N22" s="101"/>
      <c r="O22" s="102"/>
      <c r="S22" s="35"/>
      <c r="Z22" s="2" t="str">
        <f t="shared" si="0"/>
        <v/>
      </c>
    </row>
    <row r="23" spans="2:26" ht="22.5" customHeight="1" x14ac:dyDescent="0.15">
      <c r="B23" s="85"/>
      <c r="C23" s="86" t="s">
        <v>16</v>
      </c>
      <c r="D23" s="87" t="s">
        <v>365</v>
      </c>
      <c r="E23" s="60" t="s">
        <v>98</v>
      </c>
      <c r="F23" s="51" t="s">
        <v>78</v>
      </c>
      <c r="G23" s="63" t="s">
        <v>421</v>
      </c>
      <c r="H23" s="90" t="s">
        <v>80</v>
      </c>
      <c r="I23" s="94" t="s">
        <v>433</v>
      </c>
      <c r="J23" s="46"/>
      <c r="K23" s="66" t="s">
        <v>435</v>
      </c>
      <c r="L23" s="95"/>
      <c r="M23" s="95"/>
      <c r="N23" s="95"/>
      <c r="O23" s="96"/>
      <c r="S23" s="35"/>
      <c r="Z23" s="2" t="str">
        <f t="shared" si="0"/>
        <v/>
      </c>
    </row>
    <row r="24" spans="2:26" ht="22.5" customHeight="1" x14ac:dyDescent="0.15">
      <c r="B24" s="85"/>
      <c r="C24" s="86"/>
      <c r="D24" s="88"/>
      <c r="E24" s="60" t="s">
        <v>99</v>
      </c>
      <c r="F24" s="51" t="s">
        <v>78</v>
      </c>
      <c r="G24" s="63" t="s">
        <v>200</v>
      </c>
      <c r="H24" s="91"/>
      <c r="I24" s="94"/>
      <c r="J24" s="26"/>
      <c r="K24" s="97"/>
      <c r="L24" s="98"/>
      <c r="M24" s="98"/>
      <c r="N24" s="98"/>
      <c r="O24" s="99"/>
      <c r="S24" s="35"/>
      <c r="Z24" s="2" t="str">
        <f t="shared" si="0"/>
        <v/>
      </c>
    </row>
    <row r="25" spans="2:26" ht="22.5" customHeight="1" x14ac:dyDescent="0.15">
      <c r="B25" s="85"/>
      <c r="C25" s="86"/>
      <c r="D25" s="89"/>
      <c r="E25" s="60" t="s">
        <v>100</v>
      </c>
      <c r="F25" s="51" t="s">
        <v>72</v>
      </c>
      <c r="G25" s="63" t="s">
        <v>152</v>
      </c>
      <c r="H25" s="91"/>
      <c r="I25" s="94"/>
      <c r="J25" s="26"/>
      <c r="K25" s="97"/>
      <c r="L25" s="98"/>
      <c r="M25" s="98"/>
      <c r="N25" s="98"/>
      <c r="O25" s="99"/>
      <c r="S25" s="35"/>
      <c r="Z25" s="2" t="str">
        <f t="shared" si="0"/>
        <v/>
      </c>
    </row>
    <row r="26" spans="2:26" ht="22.5" customHeight="1" x14ac:dyDescent="0.15">
      <c r="B26" s="85"/>
      <c r="C26" s="86"/>
      <c r="D26" s="51" t="s">
        <v>366</v>
      </c>
      <c r="E26" s="60" t="s">
        <v>309</v>
      </c>
      <c r="F26" s="51" t="s">
        <v>423</v>
      </c>
      <c r="G26" s="63" t="s">
        <v>199</v>
      </c>
      <c r="H26" s="92"/>
      <c r="I26" s="94"/>
      <c r="J26" s="26"/>
      <c r="K26" s="100"/>
      <c r="L26" s="101"/>
      <c r="M26" s="101"/>
      <c r="N26" s="101"/>
      <c r="O26" s="102"/>
      <c r="S26" s="35"/>
      <c r="Z26" s="2" t="str">
        <f t="shared" si="0"/>
        <v/>
      </c>
    </row>
    <row r="27" spans="2:26" ht="22.5" customHeight="1" x14ac:dyDescent="0.15">
      <c r="B27" s="85"/>
      <c r="C27" s="86" t="s">
        <v>18</v>
      </c>
      <c r="D27" s="87" t="s">
        <v>367</v>
      </c>
      <c r="E27" s="60" t="s">
        <v>101</v>
      </c>
      <c r="F27" s="51" t="s">
        <v>72</v>
      </c>
      <c r="G27" s="63" t="s">
        <v>152</v>
      </c>
      <c r="H27" s="90" t="s">
        <v>80</v>
      </c>
      <c r="I27" s="103" t="s">
        <v>428</v>
      </c>
      <c r="J27" s="46"/>
      <c r="K27" s="66" t="s">
        <v>439</v>
      </c>
      <c r="L27" s="95"/>
      <c r="M27" s="95"/>
      <c r="N27" s="95"/>
      <c r="O27" s="96"/>
      <c r="S27" s="35"/>
      <c r="Z27" s="2" t="str">
        <f t="shared" si="0"/>
        <v/>
      </c>
    </row>
    <row r="28" spans="2:26" ht="22.5" customHeight="1" x14ac:dyDescent="0.15">
      <c r="B28" s="85"/>
      <c r="C28" s="86"/>
      <c r="D28" s="89"/>
      <c r="E28" s="60" t="s">
        <v>102</v>
      </c>
      <c r="F28" s="51" t="s">
        <v>75</v>
      </c>
      <c r="G28" s="63" t="s">
        <v>199</v>
      </c>
      <c r="H28" s="91"/>
      <c r="I28" s="103"/>
      <c r="J28" s="26"/>
      <c r="K28" s="97"/>
      <c r="L28" s="98"/>
      <c r="M28" s="98"/>
      <c r="N28" s="98"/>
      <c r="O28" s="99"/>
      <c r="S28" s="35"/>
    </row>
    <row r="29" spans="2:26" ht="22.5" customHeight="1" x14ac:dyDescent="0.15">
      <c r="B29" s="85"/>
      <c r="C29" s="86"/>
      <c r="D29" s="87" t="s">
        <v>34</v>
      </c>
      <c r="E29" s="60" t="s">
        <v>103</v>
      </c>
      <c r="F29" s="51" t="s">
        <v>76</v>
      </c>
      <c r="G29" s="63" t="s">
        <v>424</v>
      </c>
      <c r="H29" s="91"/>
      <c r="I29" s="103"/>
      <c r="J29" s="26"/>
      <c r="K29" s="97"/>
      <c r="L29" s="98"/>
      <c r="M29" s="98"/>
      <c r="N29" s="98"/>
      <c r="O29" s="99"/>
      <c r="S29" s="35"/>
    </row>
    <row r="30" spans="2:26" ht="22.5" customHeight="1" x14ac:dyDescent="0.15">
      <c r="B30" s="85"/>
      <c r="C30" s="86"/>
      <c r="D30" s="89"/>
      <c r="E30" s="60" t="s">
        <v>104</v>
      </c>
      <c r="F30" s="51" t="s">
        <v>420</v>
      </c>
      <c r="G30" s="63" t="s">
        <v>425</v>
      </c>
      <c r="H30" s="92"/>
      <c r="I30" s="103"/>
      <c r="J30" s="26"/>
      <c r="K30" s="100"/>
      <c r="L30" s="101"/>
      <c r="M30" s="101"/>
      <c r="N30" s="101"/>
      <c r="O30" s="102"/>
      <c r="S30" s="35"/>
    </row>
    <row r="31" spans="2:26" ht="22.5" customHeight="1" x14ac:dyDescent="0.15">
      <c r="B31" s="104" t="s">
        <v>310</v>
      </c>
      <c r="C31" s="86" t="s">
        <v>19</v>
      </c>
      <c r="D31" s="87" t="s">
        <v>35</v>
      </c>
      <c r="E31" s="60" t="s">
        <v>105</v>
      </c>
      <c r="F31" s="51" t="s">
        <v>78</v>
      </c>
      <c r="G31" s="63" t="s">
        <v>151</v>
      </c>
      <c r="H31" s="90" t="s">
        <v>80</v>
      </c>
      <c r="I31" s="107" t="s">
        <v>429</v>
      </c>
      <c r="J31" s="46"/>
      <c r="K31" s="66" t="s">
        <v>437</v>
      </c>
      <c r="L31" s="95"/>
      <c r="M31" s="95"/>
      <c r="N31" s="95"/>
      <c r="O31" s="96"/>
      <c r="S31" s="35"/>
    </row>
    <row r="32" spans="2:26" ht="22.5" customHeight="1" x14ac:dyDescent="0.15">
      <c r="B32" s="105"/>
      <c r="C32" s="86"/>
      <c r="D32" s="88"/>
      <c r="E32" s="60" t="s">
        <v>374</v>
      </c>
      <c r="F32" s="51" t="s">
        <v>78</v>
      </c>
      <c r="G32" s="63" t="s">
        <v>199</v>
      </c>
      <c r="H32" s="91"/>
      <c r="I32" s="107"/>
      <c r="J32" s="26"/>
      <c r="K32" s="97"/>
      <c r="L32" s="98"/>
      <c r="M32" s="98"/>
      <c r="N32" s="98"/>
      <c r="O32" s="99"/>
      <c r="S32" s="35"/>
    </row>
    <row r="33" spans="1:21" ht="22.5" customHeight="1" x14ac:dyDescent="0.15">
      <c r="B33" s="105"/>
      <c r="C33" s="86"/>
      <c r="D33" s="89"/>
      <c r="E33" s="60" t="s">
        <v>375</v>
      </c>
      <c r="F33" s="51" t="s">
        <v>79</v>
      </c>
      <c r="G33" s="63" t="s">
        <v>152</v>
      </c>
      <c r="H33" s="91"/>
      <c r="I33" s="107"/>
      <c r="J33" s="26"/>
      <c r="K33" s="97"/>
      <c r="L33" s="98"/>
      <c r="M33" s="98"/>
      <c r="N33" s="98"/>
      <c r="O33" s="99"/>
      <c r="S33" s="35"/>
    </row>
    <row r="34" spans="1:21" ht="22.5" customHeight="1" x14ac:dyDescent="0.15">
      <c r="B34" s="105"/>
      <c r="C34" s="86"/>
      <c r="D34" s="87" t="s">
        <v>368</v>
      </c>
      <c r="E34" s="60" t="s">
        <v>106</v>
      </c>
      <c r="F34" s="51" t="s">
        <v>73</v>
      </c>
      <c r="G34" s="63" t="s">
        <v>199</v>
      </c>
      <c r="H34" s="91"/>
      <c r="I34" s="107"/>
      <c r="J34" s="26"/>
      <c r="K34" s="97"/>
      <c r="L34" s="98"/>
      <c r="M34" s="98"/>
      <c r="N34" s="98"/>
      <c r="O34" s="99"/>
      <c r="S34" s="35"/>
    </row>
    <row r="35" spans="1:21" ht="22.5" customHeight="1" x14ac:dyDescent="0.15">
      <c r="B35" s="105"/>
      <c r="C35" s="86"/>
      <c r="D35" s="89"/>
      <c r="E35" s="60" t="s">
        <v>107</v>
      </c>
      <c r="F35" s="51" t="s">
        <v>426</v>
      </c>
      <c r="G35" s="63" t="s">
        <v>421</v>
      </c>
      <c r="H35" s="92"/>
      <c r="I35" s="107"/>
      <c r="J35" s="26"/>
      <c r="K35" s="100"/>
      <c r="L35" s="101"/>
      <c r="M35" s="101"/>
      <c r="N35" s="101"/>
      <c r="O35" s="102"/>
      <c r="S35" s="35"/>
    </row>
    <row r="36" spans="1:21" ht="22.5" customHeight="1" x14ac:dyDescent="0.15">
      <c r="B36" s="105"/>
      <c r="C36" s="86" t="s">
        <v>36</v>
      </c>
      <c r="D36" s="87" t="s">
        <v>370</v>
      </c>
      <c r="E36" s="60" t="s">
        <v>206</v>
      </c>
      <c r="F36" s="51" t="s">
        <v>79</v>
      </c>
      <c r="G36" s="63" t="s">
        <v>151</v>
      </c>
      <c r="H36" s="90" t="s">
        <v>80</v>
      </c>
      <c r="I36" s="103" t="s">
        <v>434</v>
      </c>
      <c r="J36" s="26"/>
      <c r="K36" s="66" t="s">
        <v>438</v>
      </c>
      <c r="L36" s="95"/>
      <c r="M36" s="95"/>
      <c r="N36" s="95"/>
      <c r="O36" s="96"/>
      <c r="S36" s="35"/>
    </row>
    <row r="37" spans="1:21" ht="22.5" customHeight="1" x14ac:dyDescent="0.15">
      <c r="B37" s="105"/>
      <c r="C37" s="86"/>
      <c r="D37" s="89"/>
      <c r="E37" s="60" t="s">
        <v>108</v>
      </c>
      <c r="F37" s="51" t="s">
        <v>78</v>
      </c>
      <c r="G37" s="63" t="s">
        <v>151</v>
      </c>
      <c r="H37" s="91"/>
      <c r="I37" s="103"/>
      <c r="J37" s="26"/>
      <c r="K37" s="97"/>
      <c r="L37" s="98"/>
      <c r="M37" s="98"/>
      <c r="N37" s="98"/>
      <c r="O37" s="99"/>
      <c r="S37" s="35"/>
    </row>
    <row r="38" spans="1:21" ht="22.5" customHeight="1" x14ac:dyDescent="0.15">
      <c r="B38" s="105"/>
      <c r="C38" s="86"/>
      <c r="D38" s="51" t="s">
        <v>29</v>
      </c>
      <c r="E38" s="60" t="s">
        <v>109</v>
      </c>
      <c r="F38" s="51" t="s">
        <v>71</v>
      </c>
      <c r="G38" s="63" t="s">
        <v>140</v>
      </c>
      <c r="H38" s="91"/>
      <c r="I38" s="103"/>
      <c r="J38" s="26"/>
      <c r="K38" s="97"/>
      <c r="L38" s="98"/>
      <c r="M38" s="98"/>
      <c r="N38" s="98"/>
      <c r="O38" s="99"/>
      <c r="S38" s="35"/>
    </row>
    <row r="39" spans="1:21" ht="22.5" customHeight="1" x14ac:dyDescent="0.15">
      <c r="B39" s="106"/>
      <c r="C39" s="86"/>
      <c r="D39" s="51" t="s">
        <v>371</v>
      </c>
      <c r="E39" s="60" t="s">
        <v>157</v>
      </c>
      <c r="F39" s="51" t="s">
        <v>420</v>
      </c>
      <c r="G39" s="63" t="s">
        <v>140</v>
      </c>
      <c r="H39" s="92"/>
      <c r="I39" s="103"/>
      <c r="J39" s="26"/>
      <c r="K39" s="100"/>
      <c r="L39" s="101"/>
      <c r="M39" s="101"/>
      <c r="N39" s="101"/>
      <c r="O39" s="102"/>
      <c r="S39" s="35"/>
    </row>
    <row r="40" spans="1:21" ht="22.5" customHeight="1" x14ac:dyDescent="0.15">
      <c r="B40" s="108" t="s">
        <v>311</v>
      </c>
      <c r="C40" s="86" t="s">
        <v>312</v>
      </c>
      <c r="D40" s="87" t="s">
        <v>372</v>
      </c>
      <c r="E40" s="60" t="s">
        <v>207</v>
      </c>
      <c r="F40" s="51" t="s">
        <v>74</v>
      </c>
      <c r="G40" s="63" t="s">
        <v>199</v>
      </c>
      <c r="H40" s="90" t="s">
        <v>81</v>
      </c>
      <c r="I40" s="111" t="s">
        <v>430</v>
      </c>
      <c r="J40" s="6"/>
      <c r="K40" s="97" t="s">
        <v>441</v>
      </c>
      <c r="L40" s="98"/>
      <c r="M40" s="98"/>
      <c r="N40" s="98"/>
      <c r="O40" s="99"/>
      <c r="S40" s="35"/>
    </row>
    <row r="41" spans="1:21" ht="22.5" customHeight="1" x14ac:dyDescent="0.15">
      <c r="B41" s="109"/>
      <c r="C41" s="86"/>
      <c r="D41" s="89"/>
      <c r="E41" s="60" t="s">
        <v>208</v>
      </c>
      <c r="F41" s="51" t="s">
        <v>148</v>
      </c>
      <c r="G41" s="63" t="s">
        <v>140</v>
      </c>
      <c r="H41" s="91"/>
      <c r="I41" s="112"/>
      <c r="J41" s="6"/>
      <c r="K41" s="97"/>
      <c r="L41" s="98"/>
      <c r="M41" s="98"/>
      <c r="N41" s="98"/>
      <c r="O41" s="99"/>
      <c r="S41" s="35"/>
    </row>
    <row r="42" spans="1:21" ht="22.5" customHeight="1" x14ac:dyDescent="0.15">
      <c r="B42" s="109"/>
      <c r="C42" s="86"/>
      <c r="D42" s="87" t="s">
        <v>373</v>
      </c>
      <c r="E42" s="60" t="s">
        <v>376</v>
      </c>
      <c r="F42" s="51" t="s">
        <v>74</v>
      </c>
      <c r="G42" s="63" t="s">
        <v>424</v>
      </c>
      <c r="H42" s="91"/>
      <c r="I42" s="112"/>
      <c r="J42" s="6"/>
      <c r="K42" s="97"/>
      <c r="L42" s="98"/>
      <c r="M42" s="98"/>
      <c r="N42" s="98"/>
      <c r="O42" s="99"/>
      <c r="S42" s="35"/>
    </row>
    <row r="43" spans="1:21" ht="22.5" customHeight="1" x14ac:dyDescent="0.15">
      <c r="B43" s="109"/>
      <c r="C43" s="86"/>
      <c r="D43" s="88"/>
      <c r="E43" s="60" t="s">
        <v>111</v>
      </c>
      <c r="F43" s="51" t="s">
        <v>73</v>
      </c>
      <c r="G43" s="63" t="s">
        <v>421</v>
      </c>
      <c r="H43" s="91"/>
      <c r="I43" s="112"/>
      <c r="J43" s="6"/>
      <c r="K43" s="97"/>
      <c r="L43" s="98"/>
      <c r="M43" s="98"/>
      <c r="N43" s="98"/>
      <c r="O43" s="99"/>
      <c r="S43" s="35"/>
    </row>
    <row r="44" spans="1:21" ht="22.5" customHeight="1" x14ac:dyDescent="0.15">
      <c r="B44" s="109"/>
      <c r="C44" s="86"/>
      <c r="D44" s="88"/>
      <c r="E44" s="60" t="s">
        <v>112</v>
      </c>
      <c r="F44" s="51" t="s">
        <v>72</v>
      </c>
      <c r="G44" s="63" t="s">
        <v>140</v>
      </c>
      <c r="H44" s="91"/>
      <c r="I44" s="112"/>
      <c r="J44" s="6"/>
      <c r="K44" s="97"/>
      <c r="L44" s="98"/>
      <c r="M44" s="98"/>
      <c r="N44" s="98"/>
      <c r="O44" s="99"/>
    </row>
    <row r="45" spans="1:21" ht="22.5" customHeight="1" x14ac:dyDescent="0.15">
      <c r="B45" s="110"/>
      <c r="C45" s="86"/>
      <c r="D45" s="89"/>
      <c r="E45" s="60" t="s">
        <v>113</v>
      </c>
      <c r="F45" s="51" t="s">
        <v>72</v>
      </c>
      <c r="G45" s="63" t="s">
        <v>421</v>
      </c>
      <c r="H45" s="92"/>
      <c r="I45" s="113"/>
      <c r="J45" s="6"/>
      <c r="K45" s="100"/>
      <c r="L45" s="101"/>
      <c r="M45" s="101"/>
      <c r="N45" s="101"/>
      <c r="O45" s="102"/>
    </row>
    <row r="46" spans="1:21" ht="11.25" customHeight="1" x14ac:dyDescent="0.15">
      <c r="B46" s="25"/>
      <c r="C46" s="46"/>
      <c r="D46" s="46"/>
      <c r="E46" s="20"/>
      <c r="F46" s="27"/>
      <c r="G46" s="27"/>
      <c r="H46" s="28"/>
      <c r="I46" s="6"/>
      <c r="J46" s="6"/>
    </row>
    <row r="47" spans="1:21" ht="22.5" customHeight="1" x14ac:dyDescent="0.15">
      <c r="A47" s="114" t="s">
        <v>418</v>
      </c>
      <c r="B47" s="114"/>
      <c r="C47" s="114"/>
      <c r="D47" s="114"/>
      <c r="E47" s="114"/>
      <c r="F47" s="114"/>
      <c r="G47" s="114"/>
      <c r="H47" s="114"/>
      <c r="I47" s="114"/>
    </row>
    <row r="48" spans="1:21" ht="27" customHeight="1" x14ac:dyDescent="0.15">
      <c r="B48" s="22" t="s">
        <v>25</v>
      </c>
      <c r="C48" s="22" t="s">
        <v>26</v>
      </c>
      <c r="D48" s="79" t="s">
        <v>27</v>
      </c>
      <c r="E48" s="80"/>
      <c r="F48" s="80"/>
      <c r="G48" s="80"/>
      <c r="H48" s="80"/>
      <c r="I48" s="81"/>
      <c r="J48" s="33"/>
      <c r="K48" s="115" t="s">
        <v>90</v>
      </c>
      <c r="L48" s="116"/>
      <c r="M48" s="117" t="s">
        <v>91</v>
      </c>
      <c r="N48" s="117"/>
      <c r="O48" s="49" t="s">
        <v>6</v>
      </c>
      <c r="S48" s="29" t="s">
        <v>9</v>
      </c>
      <c r="T48" s="29" t="s">
        <v>8</v>
      </c>
      <c r="U48" s="31" t="s">
        <v>6</v>
      </c>
    </row>
    <row r="49" spans="2:21" ht="37.5" customHeight="1" x14ac:dyDescent="0.15">
      <c r="B49" s="85" t="s">
        <v>14</v>
      </c>
      <c r="C49" s="86" t="s">
        <v>67</v>
      </c>
      <c r="D49" s="118" t="s">
        <v>385</v>
      </c>
      <c r="E49" s="119"/>
      <c r="F49" s="119"/>
      <c r="G49" s="119"/>
      <c r="H49" s="119"/>
      <c r="I49" s="120"/>
      <c r="J49" s="20"/>
      <c r="K49" s="32"/>
      <c r="L49" s="32"/>
      <c r="M49" s="32"/>
      <c r="N49" s="32"/>
      <c r="O49" s="32"/>
      <c r="R49" s="2">
        <v>17</v>
      </c>
      <c r="S49" s="23">
        <v>0.87804878048780488</v>
      </c>
      <c r="T49" s="23">
        <v>7.3170731707317069E-2</v>
      </c>
      <c r="U49" s="23">
        <v>4.878048780487805E-2</v>
      </c>
    </row>
    <row r="50" spans="2:21" ht="37.5" customHeight="1" x14ac:dyDescent="0.15">
      <c r="B50" s="85"/>
      <c r="C50" s="86"/>
      <c r="D50" s="121" t="s">
        <v>387</v>
      </c>
      <c r="E50" s="122"/>
      <c r="F50" s="122"/>
      <c r="G50" s="122"/>
      <c r="H50" s="122"/>
      <c r="I50" s="123"/>
      <c r="J50" s="20"/>
      <c r="K50" s="32"/>
      <c r="L50" s="32"/>
      <c r="M50" s="32"/>
      <c r="N50" s="32"/>
      <c r="O50" s="32"/>
      <c r="R50" s="2">
        <v>16</v>
      </c>
      <c r="S50" s="30">
        <v>0.92682926829268297</v>
      </c>
      <c r="T50" s="30">
        <v>4.878048780487805E-2</v>
      </c>
      <c r="U50" s="30">
        <v>2.4390243902439025E-2</v>
      </c>
    </row>
    <row r="51" spans="2:21" ht="37.5" customHeight="1" x14ac:dyDescent="0.15">
      <c r="B51" s="85"/>
      <c r="C51" s="86"/>
      <c r="D51" s="118" t="s">
        <v>386</v>
      </c>
      <c r="E51" s="119"/>
      <c r="F51" s="119"/>
      <c r="G51" s="119"/>
      <c r="H51" s="119"/>
      <c r="I51" s="120"/>
      <c r="J51" s="20"/>
      <c r="K51" s="32"/>
      <c r="L51" s="32"/>
      <c r="M51" s="32"/>
      <c r="N51" s="32"/>
      <c r="O51" s="32"/>
      <c r="R51" s="2">
        <v>15</v>
      </c>
      <c r="S51" s="23">
        <v>0.90243902439024393</v>
      </c>
      <c r="T51" s="23">
        <v>7.3170731707317069E-2</v>
      </c>
      <c r="U51" s="47">
        <v>2.4390243902439025E-2</v>
      </c>
    </row>
    <row r="52" spans="2:21" ht="37.5" customHeight="1" x14ac:dyDescent="0.15">
      <c r="B52" s="85"/>
      <c r="C52" s="86"/>
      <c r="D52" s="121" t="s">
        <v>388</v>
      </c>
      <c r="E52" s="122"/>
      <c r="F52" s="122"/>
      <c r="G52" s="122"/>
      <c r="H52" s="122"/>
      <c r="I52" s="123"/>
      <c r="J52" s="20"/>
      <c r="K52" s="32"/>
      <c r="L52" s="32"/>
      <c r="M52" s="32"/>
      <c r="N52" s="32"/>
      <c r="O52" s="32"/>
      <c r="R52" s="2">
        <v>14</v>
      </c>
      <c r="S52" s="48">
        <v>0.87804878048780488</v>
      </c>
      <c r="T52" s="30">
        <v>7.3170731707317069E-2</v>
      </c>
      <c r="U52" s="30">
        <v>4.878048780487805E-2</v>
      </c>
    </row>
    <row r="53" spans="2:21" ht="37.5" customHeight="1" x14ac:dyDescent="0.15">
      <c r="B53" s="85"/>
      <c r="C53" s="86"/>
      <c r="D53" s="118" t="s">
        <v>389</v>
      </c>
      <c r="E53" s="119"/>
      <c r="F53" s="119"/>
      <c r="G53" s="119"/>
      <c r="H53" s="119"/>
      <c r="I53" s="120"/>
      <c r="J53" s="20"/>
      <c r="K53" s="32"/>
      <c r="L53" s="32"/>
      <c r="M53" s="32"/>
      <c r="N53" s="32"/>
      <c r="O53" s="32"/>
      <c r="R53" s="2">
        <v>13</v>
      </c>
      <c r="S53" s="23">
        <v>0.73170731707317072</v>
      </c>
      <c r="T53" s="23">
        <v>0.21951219512195122</v>
      </c>
      <c r="U53" s="23">
        <v>4.878048780487805E-2</v>
      </c>
    </row>
    <row r="54" spans="2:21" ht="37.5" customHeight="1" x14ac:dyDescent="0.15">
      <c r="B54" s="85" t="s">
        <v>40</v>
      </c>
      <c r="C54" s="86" t="s">
        <v>68</v>
      </c>
      <c r="D54" s="121" t="s">
        <v>390</v>
      </c>
      <c r="E54" s="122"/>
      <c r="F54" s="122"/>
      <c r="G54" s="122"/>
      <c r="H54" s="122"/>
      <c r="I54" s="123"/>
      <c r="J54" s="20"/>
      <c r="K54" s="32"/>
      <c r="L54" s="32"/>
      <c r="M54" s="32"/>
      <c r="N54" s="32"/>
      <c r="O54" s="32"/>
      <c r="R54" s="2">
        <v>12</v>
      </c>
      <c r="S54" s="30">
        <v>0.92682926829268297</v>
      </c>
      <c r="T54" s="30">
        <v>4.878048780487805E-2</v>
      </c>
      <c r="U54" s="30">
        <v>2.4390243902439025E-2</v>
      </c>
    </row>
    <row r="55" spans="2:21" ht="37.5" customHeight="1" x14ac:dyDescent="0.15">
      <c r="B55" s="85"/>
      <c r="C55" s="86"/>
      <c r="D55" s="118" t="s">
        <v>391</v>
      </c>
      <c r="E55" s="119"/>
      <c r="F55" s="119"/>
      <c r="G55" s="119"/>
      <c r="H55" s="119"/>
      <c r="I55" s="120"/>
      <c r="J55" s="20"/>
      <c r="K55" s="32"/>
      <c r="L55" s="32"/>
      <c r="M55" s="32"/>
      <c r="N55" s="32"/>
      <c r="O55" s="32"/>
      <c r="R55" s="2">
        <v>11</v>
      </c>
      <c r="S55" s="23">
        <v>0.95121951219512191</v>
      </c>
      <c r="T55" s="23">
        <v>2.4390243902439025E-2</v>
      </c>
      <c r="U55" s="23">
        <v>2.4390243902439025E-2</v>
      </c>
    </row>
    <row r="56" spans="2:21" ht="37.5" customHeight="1" x14ac:dyDescent="0.15">
      <c r="B56" s="85"/>
      <c r="C56" s="86" t="s">
        <v>11</v>
      </c>
      <c r="D56" s="121" t="s">
        <v>392</v>
      </c>
      <c r="E56" s="122"/>
      <c r="F56" s="122"/>
      <c r="G56" s="122"/>
      <c r="H56" s="122"/>
      <c r="I56" s="123"/>
      <c r="J56" s="20"/>
      <c r="K56" s="32"/>
      <c r="L56" s="32"/>
      <c r="M56" s="32"/>
      <c r="N56" s="32"/>
      <c r="O56" s="32"/>
      <c r="R56" s="2">
        <v>10</v>
      </c>
      <c r="S56" s="30">
        <v>0.82926829268292679</v>
      </c>
      <c r="T56" s="30">
        <v>0.17073170731707318</v>
      </c>
      <c r="U56" s="30">
        <v>0</v>
      </c>
    </row>
    <row r="57" spans="2:21" ht="37.5" customHeight="1" x14ac:dyDescent="0.15">
      <c r="B57" s="85"/>
      <c r="C57" s="86"/>
      <c r="D57" s="118" t="s">
        <v>393</v>
      </c>
      <c r="E57" s="119"/>
      <c r="F57" s="119"/>
      <c r="G57" s="119"/>
      <c r="H57" s="119"/>
      <c r="I57" s="120"/>
      <c r="J57" s="20"/>
      <c r="K57" s="32"/>
      <c r="L57" s="32"/>
      <c r="M57" s="32"/>
      <c r="N57" s="32"/>
      <c r="O57" s="32"/>
      <c r="R57" s="2">
        <v>9</v>
      </c>
      <c r="S57" s="23">
        <v>0.78048780487804881</v>
      </c>
      <c r="T57" s="23">
        <v>0.14634146341463414</v>
      </c>
      <c r="U57" s="23">
        <v>7.3170731707317069E-2</v>
      </c>
    </row>
    <row r="58" spans="2:21" ht="37.5" customHeight="1" x14ac:dyDescent="0.15">
      <c r="B58" s="85" t="s">
        <v>39</v>
      </c>
      <c r="C58" s="86" t="s">
        <v>12</v>
      </c>
      <c r="D58" s="121" t="s">
        <v>394</v>
      </c>
      <c r="E58" s="122"/>
      <c r="F58" s="122"/>
      <c r="G58" s="122"/>
      <c r="H58" s="122"/>
      <c r="I58" s="123"/>
      <c r="J58" s="20"/>
      <c r="K58" s="32"/>
      <c r="L58" s="32"/>
      <c r="M58" s="32"/>
      <c r="N58" s="32"/>
      <c r="O58" s="32"/>
      <c r="R58" s="2">
        <v>8</v>
      </c>
      <c r="S58" s="30">
        <v>0.92682926829268297</v>
      </c>
      <c r="T58" s="30">
        <v>7.3170731707317069E-2</v>
      </c>
      <c r="U58" s="30">
        <v>0</v>
      </c>
    </row>
    <row r="59" spans="2:21" ht="37.5" customHeight="1" x14ac:dyDescent="0.15">
      <c r="B59" s="85"/>
      <c r="C59" s="86"/>
      <c r="D59" s="118" t="s">
        <v>395</v>
      </c>
      <c r="E59" s="119"/>
      <c r="F59" s="119"/>
      <c r="G59" s="119"/>
      <c r="H59" s="119"/>
      <c r="I59" s="120"/>
      <c r="J59" s="20"/>
      <c r="K59" s="32"/>
      <c r="L59" s="32"/>
      <c r="M59" s="32"/>
      <c r="N59" s="32"/>
      <c r="O59" s="32"/>
      <c r="R59" s="2">
        <v>7</v>
      </c>
      <c r="S59" s="23">
        <v>0.87804878048780488</v>
      </c>
      <c r="T59" s="23">
        <v>4.878048780487805E-2</v>
      </c>
      <c r="U59" s="23">
        <v>7.3170731707317069E-2</v>
      </c>
    </row>
    <row r="60" spans="2:21" ht="37.5" customHeight="1" x14ac:dyDescent="0.15">
      <c r="B60" s="85"/>
      <c r="C60" s="86" t="s">
        <v>69</v>
      </c>
      <c r="D60" s="121" t="s">
        <v>396</v>
      </c>
      <c r="E60" s="122"/>
      <c r="F60" s="122"/>
      <c r="G60" s="122"/>
      <c r="H60" s="122"/>
      <c r="I60" s="123"/>
      <c r="J60" s="20"/>
      <c r="K60" s="32"/>
      <c r="L60" s="32"/>
      <c r="M60" s="32"/>
      <c r="N60" s="32"/>
      <c r="O60" s="32"/>
      <c r="R60" s="2">
        <v>6</v>
      </c>
      <c r="S60" s="30">
        <v>0.95121951219512191</v>
      </c>
      <c r="T60" s="30">
        <v>0</v>
      </c>
      <c r="U60" s="30">
        <v>4.878048780487805E-2</v>
      </c>
    </row>
    <row r="61" spans="2:21" ht="37.5" customHeight="1" x14ac:dyDescent="0.15">
      <c r="B61" s="85"/>
      <c r="C61" s="86"/>
      <c r="D61" s="118" t="s">
        <v>397</v>
      </c>
      <c r="E61" s="119"/>
      <c r="F61" s="119"/>
      <c r="G61" s="119"/>
      <c r="H61" s="119"/>
      <c r="I61" s="120"/>
      <c r="J61" s="20"/>
      <c r="K61" s="32"/>
      <c r="L61" s="32"/>
      <c r="M61" s="32"/>
      <c r="N61" s="32"/>
      <c r="O61" s="32"/>
      <c r="R61" s="2">
        <v>5</v>
      </c>
      <c r="S61" s="23">
        <v>0.85365853658536583</v>
      </c>
      <c r="T61" s="23">
        <v>9.7560975609756101E-2</v>
      </c>
      <c r="U61" s="23">
        <v>4.878048780487805E-2</v>
      </c>
    </row>
    <row r="62" spans="2:21" ht="37.5" customHeight="1" x14ac:dyDescent="0.15">
      <c r="B62" s="85"/>
      <c r="C62" s="86"/>
      <c r="D62" s="121" t="s">
        <v>398</v>
      </c>
      <c r="E62" s="122"/>
      <c r="F62" s="122"/>
      <c r="G62" s="122"/>
      <c r="H62" s="122"/>
      <c r="I62" s="123"/>
      <c r="J62" s="20"/>
      <c r="K62" s="32"/>
      <c r="L62" s="32"/>
      <c r="M62" s="32"/>
      <c r="N62" s="32"/>
      <c r="O62" s="32"/>
      <c r="R62" s="2">
        <v>4</v>
      </c>
      <c r="S62" s="30">
        <v>0.85365853658536583</v>
      </c>
      <c r="T62" s="30">
        <v>9.7560975609756101E-2</v>
      </c>
      <c r="U62" s="30">
        <v>4.878048780487805E-2</v>
      </c>
    </row>
    <row r="63" spans="2:21" ht="37.5" customHeight="1" x14ac:dyDescent="0.15">
      <c r="B63" s="85" t="s">
        <v>15</v>
      </c>
      <c r="C63" s="86" t="s">
        <v>13</v>
      </c>
      <c r="D63" s="118" t="s">
        <v>399</v>
      </c>
      <c r="E63" s="119"/>
      <c r="F63" s="119"/>
      <c r="G63" s="119"/>
      <c r="H63" s="119"/>
      <c r="I63" s="120"/>
      <c r="J63" s="20"/>
      <c r="K63" s="32"/>
      <c r="L63" s="32"/>
      <c r="M63" s="32"/>
      <c r="N63" s="32"/>
      <c r="O63" s="32"/>
      <c r="R63" s="2">
        <v>3</v>
      </c>
      <c r="S63" s="23">
        <v>0.85365853658536583</v>
      </c>
      <c r="T63" s="23">
        <v>9.7560975609756101E-2</v>
      </c>
      <c r="U63" s="23">
        <v>4.878048780487805E-2</v>
      </c>
    </row>
    <row r="64" spans="2:21" ht="37.5" customHeight="1" x14ac:dyDescent="0.15">
      <c r="B64" s="85"/>
      <c r="C64" s="86"/>
      <c r="D64" s="121" t="s">
        <v>400</v>
      </c>
      <c r="E64" s="122"/>
      <c r="F64" s="122"/>
      <c r="G64" s="122"/>
      <c r="H64" s="122"/>
      <c r="I64" s="123"/>
      <c r="J64" s="20"/>
      <c r="K64" s="32"/>
      <c r="L64" s="32"/>
      <c r="M64" s="32"/>
      <c r="N64" s="32"/>
      <c r="O64" s="32"/>
      <c r="R64" s="2">
        <v>2</v>
      </c>
      <c r="S64" s="30">
        <v>0.87804878048780488</v>
      </c>
      <c r="T64" s="30">
        <v>7.3170731707317069E-2</v>
      </c>
      <c r="U64" s="30">
        <v>4.878048780487805E-2</v>
      </c>
    </row>
    <row r="65" spans="2:25" ht="37.5" customHeight="1" x14ac:dyDescent="0.15">
      <c r="B65" s="85"/>
      <c r="C65" s="86"/>
      <c r="D65" s="118" t="s">
        <v>401</v>
      </c>
      <c r="E65" s="119"/>
      <c r="F65" s="119"/>
      <c r="G65" s="119"/>
      <c r="H65" s="119"/>
      <c r="I65" s="120"/>
      <c r="J65" s="20"/>
      <c r="K65" s="32"/>
      <c r="L65" s="32"/>
      <c r="M65" s="32"/>
      <c r="N65" s="32"/>
      <c r="O65" s="32"/>
      <c r="R65" s="2">
        <v>1</v>
      </c>
      <c r="S65" s="23">
        <v>0.90243902439024393</v>
      </c>
      <c r="T65" s="23">
        <v>7.3170731707317069E-2</v>
      </c>
      <c r="U65" s="23">
        <v>2.4390243902439025E-2</v>
      </c>
    </row>
    <row r="70" spans="2:25" x14ac:dyDescent="0.15">
      <c r="R70" s="2">
        <v>17</v>
      </c>
      <c r="S70" s="2">
        <f>W86</f>
        <v>0.96296296296296291</v>
      </c>
      <c r="T70" s="2">
        <f t="shared" ref="T70:U70" si="1">X86</f>
        <v>3.7037037037037035E-2</v>
      </c>
      <c r="U70" s="2">
        <f t="shared" si="1"/>
        <v>0</v>
      </c>
      <c r="W70" s="2">
        <v>0.90740740740740744</v>
      </c>
      <c r="X70" s="2">
        <v>5.5555555555555552E-2</v>
      </c>
      <c r="Y70" s="2">
        <v>3.7037037037037035E-2</v>
      </c>
    </row>
    <row r="71" spans="2:25" x14ac:dyDescent="0.15">
      <c r="R71" s="2">
        <v>16</v>
      </c>
      <c r="S71" s="2">
        <f>W85</f>
        <v>0.96296296296296291</v>
      </c>
      <c r="T71" s="2">
        <f t="shared" ref="T71:U71" si="2">X85</f>
        <v>3.7037037037037035E-2</v>
      </c>
      <c r="U71" s="2">
        <f t="shared" si="2"/>
        <v>0</v>
      </c>
      <c r="W71" s="2">
        <v>0.88888888888888884</v>
      </c>
      <c r="X71" s="2">
        <v>7.407407407407407E-2</v>
      </c>
      <c r="Y71" s="2">
        <v>3.7037037037037035E-2</v>
      </c>
    </row>
    <row r="72" spans="2:25" x14ac:dyDescent="0.15">
      <c r="R72" s="2">
        <v>15</v>
      </c>
      <c r="S72" s="2">
        <f>W84</f>
        <v>0.92592592592592593</v>
      </c>
      <c r="T72" s="2">
        <f t="shared" ref="T72:U72" si="3">X84</f>
        <v>7.407407407407407E-2</v>
      </c>
      <c r="U72" s="2">
        <f t="shared" si="3"/>
        <v>0</v>
      </c>
      <c r="W72" s="2">
        <v>0.79629629629629628</v>
      </c>
      <c r="X72" s="2">
        <v>0.16666666666666666</v>
      </c>
      <c r="Y72" s="2">
        <v>3.7037037037037035E-2</v>
      </c>
    </row>
    <row r="73" spans="2:25" x14ac:dyDescent="0.15">
      <c r="R73" s="2">
        <v>14</v>
      </c>
      <c r="S73" s="2">
        <f>W83</f>
        <v>0.81481481481481477</v>
      </c>
      <c r="T73" s="2">
        <f t="shared" ref="T73:U73" si="4">X83</f>
        <v>0.18518518518518517</v>
      </c>
      <c r="U73" s="2">
        <f t="shared" si="4"/>
        <v>0</v>
      </c>
      <c r="W73" s="2">
        <v>0.85185185185185186</v>
      </c>
      <c r="X73" s="2">
        <v>0.1111111111111111</v>
      </c>
      <c r="Y73" s="2">
        <v>3.7037037037037035E-2</v>
      </c>
    </row>
    <row r="74" spans="2:25" x14ac:dyDescent="0.15">
      <c r="R74" s="2">
        <v>13</v>
      </c>
      <c r="S74" s="2">
        <f>W82</f>
        <v>0.7407407407407407</v>
      </c>
      <c r="T74" s="2">
        <f t="shared" ref="T74:U74" si="5">X82</f>
        <v>0.24074074074074073</v>
      </c>
      <c r="U74" s="2">
        <f t="shared" si="5"/>
        <v>1.8518518518518517E-2</v>
      </c>
      <c r="W74" s="2">
        <v>0.87037037037037035</v>
      </c>
      <c r="X74" s="2">
        <v>9.2592592592592587E-2</v>
      </c>
      <c r="Y74" s="2">
        <v>3.7037037037037035E-2</v>
      </c>
    </row>
    <row r="75" spans="2:25" x14ac:dyDescent="0.15">
      <c r="R75" s="2">
        <v>12</v>
      </c>
      <c r="S75" s="2">
        <f>W81</f>
        <v>0.88888888888888884</v>
      </c>
      <c r="T75" s="2">
        <f t="shared" ref="T75:U75" si="6">X81</f>
        <v>0.1111111111111111</v>
      </c>
      <c r="U75" s="2">
        <f t="shared" si="6"/>
        <v>0</v>
      </c>
      <c r="W75" s="2">
        <v>0.90740740740740744</v>
      </c>
      <c r="X75" s="2">
        <v>5.5555555555555552E-2</v>
      </c>
      <c r="Y75" s="2">
        <v>3.7037037037037035E-2</v>
      </c>
    </row>
    <row r="76" spans="2:25" x14ac:dyDescent="0.15">
      <c r="R76" s="2">
        <v>11</v>
      </c>
      <c r="S76" s="2">
        <f>W80</f>
        <v>0.96296296296296291</v>
      </c>
      <c r="T76" s="2">
        <f t="shared" ref="T76:U76" si="7">X80</f>
        <v>3.7037037037037035E-2</v>
      </c>
      <c r="U76" s="2">
        <f t="shared" si="7"/>
        <v>0</v>
      </c>
      <c r="W76" s="2">
        <v>0.92592592592592593</v>
      </c>
      <c r="X76" s="2">
        <v>1.8518518518518517E-2</v>
      </c>
      <c r="Y76" s="2">
        <v>5.5555555555555552E-2</v>
      </c>
    </row>
    <row r="77" spans="2:25" x14ac:dyDescent="0.15">
      <c r="R77" s="2">
        <v>10</v>
      </c>
      <c r="S77" s="2">
        <f>W79</f>
        <v>0.7407407407407407</v>
      </c>
      <c r="T77" s="2">
        <f t="shared" ref="T77:U77" si="8">X79</f>
        <v>0.24074074074074073</v>
      </c>
      <c r="U77" s="2">
        <f t="shared" si="8"/>
        <v>1.8518518518518517E-2</v>
      </c>
      <c r="W77" s="2">
        <v>0.94444444444444442</v>
      </c>
      <c r="X77" s="2">
        <v>3.7037037037037035E-2</v>
      </c>
      <c r="Y77" s="2">
        <v>1.8518518518518517E-2</v>
      </c>
    </row>
    <row r="78" spans="2:25" x14ac:dyDescent="0.15">
      <c r="R78" s="2">
        <v>9</v>
      </c>
      <c r="S78" s="2">
        <f>W78</f>
        <v>0.72222222222222221</v>
      </c>
      <c r="T78" s="2">
        <f t="shared" ref="T78:U78" si="9">X78</f>
        <v>0.18518518518518517</v>
      </c>
      <c r="U78" s="2">
        <f t="shared" si="9"/>
        <v>9.2592592592592587E-2</v>
      </c>
      <c r="W78" s="2">
        <v>0.72222222222222221</v>
      </c>
      <c r="X78" s="2">
        <v>0.18518518518518517</v>
      </c>
      <c r="Y78" s="2">
        <v>9.2592592592592587E-2</v>
      </c>
    </row>
    <row r="79" spans="2:25" x14ac:dyDescent="0.15">
      <c r="R79" s="2">
        <v>8</v>
      </c>
      <c r="S79" s="2">
        <f>W77</f>
        <v>0.94444444444444442</v>
      </c>
      <c r="T79" s="2">
        <f t="shared" ref="T79:U79" si="10">X77</f>
        <v>3.7037037037037035E-2</v>
      </c>
      <c r="U79" s="2">
        <f t="shared" si="10"/>
        <v>1.8518518518518517E-2</v>
      </c>
      <c r="W79" s="2">
        <v>0.7407407407407407</v>
      </c>
      <c r="X79" s="2">
        <v>0.24074074074074073</v>
      </c>
      <c r="Y79" s="2">
        <v>1.8518518518518517E-2</v>
      </c>
    </row>
    <row r="80" spans="2:25" x14ac:dyDescent="0.15">
      <c r="R80" s="2">
        <v>7</v>
      </c>
      <c r="S80" s="2">
        <f>W76</f>
        <v>0.92592592592592593</v>
      </c>
      <c r="T80" s="2">
        <f t="shared" ref="T80:U80" si="11">X76</f>
        <v>1.8518518518518517E-2</v>
      </c>
      <c r="U80" s="2">
        <f t="shared" si="11"/>
        <v>5.5555555555555552E-2</v>
      </c>
      <c r="W80" s="2">
        <v>0.96296296296296291</v>
      </c>
      <c r="X80" s="2">
        <v>3.7037037037037035E-2</v>
      </c>
      <c r="Y80" s="2">
        <v>0</v>
      </c>
    </row>
    <row r="81" spans="18:25" x14ac:dyDescent="0.15">
      <c r="R81" s="2">
        <v>6</v>
      </c>
      <c r="S81" s="2">
        <f>W75</f>
        <v>0.90740740740740744</v>
      </c>
      <c r="T81" s="2">
        <f t="shared" ref="T81:U81" si="12">X75</f>
        <v>5.5555555555555552E-2</v>
      </c>
      <c r="U81" s="2">
        <f t="shared" si="12"/>
        <v>3.7037037037037035E-2</v>
      </c>
      <c r="W81" s="2">
        <v>0.88888888888888884</v>
      </c>
      <c r="X81" s="2">
        <v>0.1111111111111111</v>
      </c>
      <c r="Y81" s="2">
        <v>0</v>
      </c>
    </row>
    <row r="82" spans="18:25" x14ac:dyDescent="0.15">
      <c r="R82" s="2">
        <v>5</v>
      </c>
      <c r="S82" s="2">
        <f>W74</f>
        <v>0.87037037037037035</v>
      </c>
      <c r="T82" s="2">
        <f t="shared" ref="T82:U82" si="13">X74</f>
        <v>9.2592592592592587E-2</v>
      </c>
      <c r="U82" s="2">
        <f t="shared" si="13"/>
        <v>3.7037037037037035E-2</v>
      </c>
      <c r="W82" s="2">
        <v>0.7407407407407407</v>
      </c>
      <c r="X82" s="2">
        <v>0.24074074074074073</v>
      </c>
      <c r="Y82" s="2">
        <v>1.8518518518518517E-2</v>
      </c>
    </row>
    <row r="83" spans="18:25" x14ac:dyDescent="0.15">
      <c r="R83" s="2">
        <v>4</v>
      </c>
      <c r="S83" s="2">
        <f>W73</f>
        <v>0.85185185185185186</v>
      </c>
      <c r="T83" s="2">
        <f t="shared" ref="T83:U83" si="14">X73</f>
        <v>0.1111111111111111</v>
      </c>
      <c r="U83" s="2">
        <f t="shared" si="14"/>
        <v>3.7037037037037035E-2</v>
      </c>
      <c r="W83" s="2">
        <v>0.81481481481481477</v>
      </c>
      <c r="X83" s="2">
        <v>0.18518518518518517</v>
      </c>
      <c r="Y83" s="2">
        <v>0</v>
      </c>
    </row>
    <row r="84" spans="18:25" x14ac:dyDescent="0.15">
      <c r="R84" s="2">
        <v>3</v>
      </c>
      <c r="S84" s="2">
        <f>W72</f>
        <v>0.79629629629629628</v>
      </c>
      <c r="T84" s="2">
        <f t="shared" ref="T84:U84" si="15">X72</f>
        <v>0.16666666666666666</v>
      </c>
      <c r="U84" s="2">
        <f t="shared" si="15"/>
        <v>3.7037037037037035E-2</v>
      </c>
      <c r="W84" s="2">
        <v>0.92592592592592593</v>
      </c>
      <c r="X84" s="2">
        <v>7.407407407407407E-2</v>
      </c>
      <c r="Y84" s="2">
        <v>0</v>
      </c>
    </row>
    <row r="85" spans="18:25" x14ac:dyDescent="0.15">
      <c r="R85" s="2">
        <v>2</v>
      </c>
      <c r="S85" s="2">
        <f>W71</f>
        <v>0.88888888888888884</v>
      </c>
      <c r="T85" s="2">
        <f t="shared" ref="T85:U85" si="16">X71</f>
        <v>7.407407407407407E-2</v>
      </c>
      <c r="U85" s="2">
        <f t="shared" si="16"/>
        <v>3.7037037037037035E-2</v>
      </c>
      <c r="W85" s="2">
        <v>0.96296296296296291</v>
      </c>
      <c r="X85" s="2">
        <v>3.7037037037037035E-2</v>
      </c>
      <c r="Y85" s="2">
        <v>0</v>
      </c>
    </row>
    <row r="86" spans="18:25" x14ac:dyDescent="0.15">
      <c r="R86" s="2">
        <v>1</v>
      </c>
      <c r="S86" s="2">
        <f>W70</f>
        <v>0.90740740740740744</v>
      </c>
      <c r="T86" s="2">
        <f t="shared" ref="T86:U86" si="17">X70</f>
        <v>5.5555555555555552E-2</v>
      </c>
      <c r="U86" s="2">
        <f t="shared" si="17"/>
        <v>3.7037037037037035E-2</v>
      </c>
      <c r="W86" s="2">
        <v>0.96296296296296291</v>
      </c>
      <c r="X86" s="2">
        <v>3.7037037037037035E-2</v>
      </c>
      <c r="Y86" s="2">
        <v>0</v>
      </c>
    </row>
  </sheetData>
  <mergeCells count="84">
    <mergeCell ref="B63:B65"/>
    <mergeCell ref="C63:C65"/>
    <mergeCell ref="D63:I63"/>
    <mergeCell ref="D64:I64"/>
    <mergeCell ref="D65:I65"/>
    <mergeCell ref="B58:B62"/>
    <mergeCell ref="C58:C59"/>
    <mergeCell ref="D58:I58"/>
    <mergeCell ref="D59:I59"/>
    <mergeCell ref="C60:C62"/>
    <mergeCell ref="D60:I60"/>
    <mergeCell ref="D61:I61"/>
    <mergeCell ref="D62:I62"/>
    <mergeCell ref="B54:B57"/>
    <mergeCell ref="C54:C55"/>
    <mergeCell ref="D54:I54"/>
    <mergeCell ref="D55:I55"/>
    <mergeCell ref="C56:C57"/>
    <mergeCell ref="D56:I56"/>
    <mergeCell ref="D57:I57"/>
    <mergeCell ref="A47:I47"/>
    <mergeCell ref="D48:I48"/>
    <mergeCell ref="K48:L48"/>
    <mergeCell ref="M48:N48"/>
    <mergeCell ref="B49:B53"/>
    <mergeCell ref="C49:C53"/>
    <mergeCell ref="D49:I49"/>
    <mergeCell ref="D50:I50"/>
    <mergeCell ref="D51:I51"/>
    <mergeCell ref="D52:I52"/>
    <mergeCell ref="D53:I53"/>
    <mergeCell ref="K40:O45"/>
    <mergeCell ref="D42:D45"/>
    <mergeCell ref="B31:B39"/>
    <mergeCell ref="C31:C35"/>
    <mergeCell ref="D31:D33"/>
    <mergeCell ref="H31:H35"/>
    <mergeCell ref="I31:I35"/>
    <mergeCell ref="K31:O35"/>
    <mergeCell ref="D34:D35"/>
    <mergeCell ref="B40:B45"/>
    <mergeCell ref="C40:C45"/>
    <mergeCell ref="D40:D41"/>
    <mergeCell ref="H40:H45"/>
    <mergeCell ref="I40:I45"/>
    <mergeCell ref="C36:C39"/>
    <mergeCell ref="D36:D37"/>
    <mergeCell ref="H36:H39"/>
    <mergeCell ref="K23:O26"/>
    <mergeCell ref="C27:C30"/>
    <mergeCell ref="D27:D28"/>
    <mergeCell ref="H27:H30"/>
    <mergeCell ref="I27:I30"/>
    <mergeCell ref="K27:O30"/>
    <mergeCell ref="D29:D30"/>
    <mergeCell ref="I36:I39"/>
    <mergeCell ref="K36:O39"/>
    <mergeCell ref="K13:O22"/>
    <mergeCell ref="D17:D19"/>
    <mergeCell ref="H17:H19"/>
    <mergeCell ref="I17:I19"/>
    <mergeCell ref="D20:D22"/>
    <mergeCell ref="H20:H22"/>
    <mergeCell ref="I20:I22"/>
    <mergeCell ref="B13:B30"/>
    <mergeCell ref="C13:C22"/>
    <mergeCell ref="D13:D16"/>
    <mergeCell ref="H13:H16"/>
    <mergeCell ref="I13:I16"/>
    <mergeCell ref="C23:C26"/>
    <mergeCell ref="D23:D25"/>
    <mergeCell ref="H23:H26"/>
    <mergeCell ref="I23:I26"/>
    <mergeCell ref="A1:O1"/>
    <mergeCell ref="B5:I5"/>
    <mergeCell ref="K5:O8"/>
    <mergeCell ref="B8:I8"/>
    <mergeCell ref="B11:B12"/>
    <mergeCell ref="C11:C12"/>
    <mergeCell ref="D11:D12"/>
    <mergeCell ref="E11:E12"/>
    <mergeCell ref="F11:H11"/>
    <mergeCell ref="I11:I12"/>
    <mergeCell ref="K11:O12"/>
  </mergeCells>
  <phoneticPr fontId="1"/>
  <printOptions horizontalCentered="1"/>
  <pageMargins left="0.39370078740157483" right="0.39370078740157483" top="0.59055118110236227" bottom="0.59055118110236227" header="0.31496062992125984" footer="0.31496062992125984"/>
  <pageSetup paperSize="8"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E098-BF91-49AD-9F2C-72419DF0CDAE}">
  <sheetPr>
    <pageSetUpPr fitToPage="1"/>
  </sheetPr>
  <dimension ref="A1:Z86"/>
  <sheetViews>
    <sheetView showGridLines="0" topLeftCell="A10" zoomScale="75" zoomScaleNormal="75" workbookViewId="0">
      <selection activeCell="K40" sqref="K40:O45"/>
    </sheetView>
  </sheetViews>
  <sheetFormatPr defaultColWidth="9" defaultRowHeight="15" x14ac:dyDescent="0.15"/>
  <cols>
    <col min="1" max="1" width="2.25" style="2" customWidth="1"/>
    <col min="2" max="2" width="7.125" style="2" customWidth="1"/>
    <col min="3" max="3" width="13.625" style="2" customWidth="1"/>
    <col min="4" max="4" width="23" style="2" customWidth="1"/>
    <col min="5" max="5" width="39.625" style="2" customWidth="1"/>
    <col min="6" max="7" width="7.625" style="21" customWidth="1"/>
    <col min="8" max="8" width="7.625" style="2" customWidth="1"/>
    <col min="9" max="9" width="37.25" style="2" customWidth="1"/>
    <col min="10" max="10" width="1.875" style="2" customWidth="1"/>
    <col min="11" max="15" width="8.25" style="2" customWidth="1"/>
    <col min="16" max="16384" width="9" style="2"/>
  </cols>
  <sheetData>
    <row r="1" spans="1:26" ht="37.5" customHeight="1" x14ac:dyDescent="0.15">
      <c r="A1" s="64" t="s">
        <v>361</v>
      </c>
      <c r="B1" s="64"/>
      <c r="C1" s="64"/>
      <c r="D1" s="64"/>
      <c r="E1" s="64"/>
      <c r="F1" s="64"/>
      <c r="G1" s="64"/>
      <c r="H1" s="64"/>
      <c r="I1" s="64"/>
      <c r="J1" s="64"/>
      <c r="K1" s="64"/>
      <c r="L1" s="64"/>
      <c r="M1" s="64"/>
      <c r="N1" s="64"/>
      <c r="O1" s="64"/>
    </row>
    <row r="4" spans="1:26" ht="18.75" x14ac:dyDescent="0.15">
      <c r="A4" s="24" t="s">
        <v>413</v>
      </c>
      <c r="J4" s="24" t="s">
        <v>417</v>
      </c>
    </row>
    <row r="5" spans="1:26" ht="160.5" customHeight="1" x14ac:dyDescent="0.15">
      <c r="B5" s="65" t="s">
        <v>203</v>
      </c>
      <c r="C5" s="65"/>
      <c r="D5" s="65"/>
      <c r="E5" s="65"/>
      <c r="F5" s="65"/>
      <c r="G5" s="65"/>
      <c r="H5" s="65"/>
      <c r="I5" s="65"/>
      <c r="J5" s="46"/>
      <c r="K5" s="66"/>
      <c r="L5" s="67"/>
      <c r="M5" s="67"/>
      <c r="N5" s="67"/>
      <c r="O5" s="68"/>
    </row>
    <row r="6" spans="1:26" ht="11.25" customHeight="1" x14ac:dyDescent="0.15">
      <c r="K6" s="69"/>
      <c r="L6" s="70"/>
      <c r="M6" s="70"/>
      <c r="N6" s="70"/>
      <c r="O6" s="71"/>
    </row>
    <row r="7" spans="1:26" ht="21.75" customHeight="1" x14ac:dyDescent="0.15">
      <c r="A7" s="24" t="s">
        <v>414</v>
      </c>
      <c r="K7" s="69"/>
      <c r="L7" s="70"/>
      <c r="M7" s="70"/>
      <c r="N7" s="70"/>
      <c r="O7" s="71"/>
    </row>
    <row r="8" spans="1:26" ht="156" customHeight="1" x14ac:dyDescent="0.15">
      <c r="B8" s="75" t="s">
        <v>242</v>
      </c>
      <c r="C8" s="76"/>
      <c r="D8" s="76"/>
      <c r="E8" s="76"/>
      <c r="F8" s="76"/>
      <c r="G8" s="76"/>
      <c r="H8" s="76"/>
      <c r="I8" s="76"/>
      <c r="J8" s="26" t="s">
        <v>241</v>
      </c>
      <c r="K8" s="72"/>
      <c r="L8" s="73"/>
      <c r="M8" s="73"/>
      <c r="N8" s="73"/>
      <c r="O8" s="74"/>
    </row>
    <row r="9" spans="1:26" ht="11.25" customHeight="1" x14ac:dyDescent="0.15"/>
    <row r="10" spans="1:26" ht="21" customHeight="1" x14ac:dyDescent="0.15">
      <c r="A10" s="24" t="s">
        <v>415</v>
      </c>
      <c r="J10" s="24" t="s">
        <v>416</v>
      </c>
    </row>
    <row r="11" spans="1:26" ht="21" customHeight="1" x14ac:dyDescent="0.15">
      <c r="B11" s="77" t="s">
        <v>23</v>
      </c>
      <c r="C11" s="77" t="s">
        <v>22</v>
      </c>
      <c r="D11" s="77" t="s">
        <v>21</v>
      </c>
      <c r="E11" s="77" t="s">
        <v>24</v>
      </c>
      <c r="F11" s="79" t="s">
        <v>82</v>
      </c>
      <c r="G11" s="80"/>
      <c r="H11" s="81"/>
      <c r="I11" s="82" t="s">
        <v>85</v>
      </c>
      <c r="J11" s="27"/>
      <c r="K11" s="84" t="s">
        <v>86</v>
      </c>
      <c r="L11" s="84"/>
      <c r="M11" s="84"/>
      <c r="N11" s="84"/>
      <c r="O11" s="84"/>
      <c r="S11" s="35"/>
      <c r="Z11" s="2" t="str">
        <f>S11&amp;T11</f>
        <v/>
      </c>
    </row>
    <row r="12" spans="1:26" ht="21" customHeight="1" x14ac:dyDescent="0.15">
      <c r="B12" s="78"/>
      <c r="C12" s="78"/>
      <c r="D12" s="78"/>
      <c r="E12" s="78"/>
      <c r="F12" s="22" t="s">
        <v>83</v>
      </c>
      <c r="G12" s="22" t="s">
        <v>138</v>
      </c>
      <c r="H12" s="22" t="s">
        <v>84</v>
      </c>
      <c r="I12" s="83"/>
      <c r="J12" s="27"/>
      <c r="K12" s="84"/>
      <c r="L12" s="84"/>
      <c r="M12" s="84"/>
      <c r="N12" s="84"/>
      <c r="O12" s="84"/>
      <c r="S12" s="35"/>
      <c r="Z12" s="2" t="str">
        <f t="shared" ref="Z12:Z27" si="0">S12&amp;T12</f>
        <v/>
      </c>
    </row>
    <row r="13" spans="1:26" ht="22.5" customHeight="1" x14ac:dyDescent="0.15">
      <c r="B13" s="85" t="s">
        <v>296</v>
      </c>
      <c r="C13" s="86" t="s">
        <v>17</v>
      </c>
      <c r="D13" s="87" t="s">
        <v>362</v>
      </c>
      <c r="E13" s="60" t="s">
        <v>147</v>
      </c>
      <c r="F13" s="51" t="s">
        <v>72</v>
      </c>
      <c r="G13" s="63" t="s">
        <v>137</v>
      </c>
      <c r="H13" s="90" t="s">
        <v>407</v>
      </c>
      <c r="I13" s="93" t="s">
        <v>377</v>
      </c>
      <c r="J13" s="46"/>
      <c r="K13" s="66"/>
      <c r="L13" s="95"/>
      <c r="M13" s="95"/>
      <c r="N13" s="95"/>
      <c r="O13" s="96"/>
      <c r="S13" s="35"/>
      <c r="Z13" s="2" t="str">
        <f t="shared" si="0"/>
        <v/>
      </c>
    </row>
    <row r="14" spans="1:26" ht="22.5" customHeight="1" x14ac:dyDescent="0.15">
      <c r="B14" s="85"/>
      <c r="C14" s="86"/>
      <c r="D14" s="88"/>
      <c r="E14" s="60" t="s">
        <v>298</v>
      </c>
      <c r="F14" s="51" t="s">
        <v>79</v>
      </c>
      <c r="G14" s="63" t="s">
        <v>410</v>
      </c>
      <c r="H14" s="91"/>
      <c r="I14" s="93"/>
      <c r="J14" s="26"/>
      <c r="K14" s="97"/>
      <c r="L14" s="98"/>
      <c r="M14" s="98"/>
      <c r="N14" s="98"/>
      <c r="O14" s="99"/>
      <c r="S14" s="35"/>
      <c r="Z14" s="2" t="str">
        <f t="shared" si="0"/>
        <v/>
      </c>
    </row>
    <row r="15" spans="1:26" ht="22.5" customHeight="1" x14ac:dyDescent="0.15">
      <c r="B15" s="85"/>
      <c r="C15" s="86"/>
      <c r="D15" s="88"/>
      <c r="E15" s="60" t="s">
        <v>299</v>
      </c>
      <c r="F15" s="51" t="s">
        <v>79</v>
      </c>
      <c r="G15" s="63" t="s">
        <v>405</v>
      </c>
      <c r="H15" s="91"/>
      <c r="I15" s="93"/>
      <c r="J15" s="26"/>
      <c r="K15" s="97"/>
      <c r="L15" s="98"/>
      <c r="M15" s="98"/>
      <c r="N15" s="98"/>
      <c r="O15" s="99"/>
      <c r="S15" s="35"/>
      <c r="Z15" s="2" t="str">
        <f t="shared" si="0"/>
        <v/>
      </c>
    </row>
    <row r="16" spans="1:26" ht="22.5" customHeight="1" x14ac:dyDescent="0.15">
      <c r="B16" s="85"/>
      <c r="C16" s="86"/>
      <c r="D16" s="89"/>
      <c r="E16" s="60" t="s">
        <v>300</v>
      </c>
      <c r="F16" s="51" t="s">
        <v>246</v>
      </c>
      <c r="G16" s="63" t="s">
        <v>406</v>
      </c>
      <c r="H16" s="92"/>
      <c r="I16" s="93"/>
      <c r="J16" s="26"/>
      <c r="K16" s="97"/>
      <c r="L16" s="98"/>
      <c r="M16" s="98"/>
      <c r="N16" s="98"/>
      <c r="O16" s="99"/>
      <c r="S16" s="35"/>
      <c r="Z16" s="2" t="str">
        <f t="shared" si="0"/>
        <v/>
      </c>
    </row>
    <row r="17" spans="2:26" ht="22.5" customHeight="1" x14ac:dyDescent="0.15">
      <c r="B17" s="85"/>
      <c r="C17" s="86"/>
      <c r="D17" s="87" t="s">
        <v>363</v>
      </c>
      <c r="E17" s="60" t="s">
        <v>96</v>
      </c>
      <c r="F17" s="51" t="s">
        <v>360</v>
      </c>
      <c r="G17" s="63" t="s">
        <v>152</v>
      </c>
      <c r="H17" s="90" t="s">
        <v>408</v>
      </c>
      <c r="I17" s="93" t="s">
        <v>378</v>
      </c>
      <c r="J17" s="26"/>
      <c r="K17" s="97"/>
      <c r="L17" s="98"/>
      <c r="M17" s="98"/>
      <c r="N17" s="98"/>
      <c r="O17" s="99"/>
      <c r="S17" s="35"/>
      <c r="Z17" s="2" t="str">
        <f t="shared" si="0"/>
        <v/>
      </c>
    </row>
    <row r="18" spans="2:26" ht="22.5" customHeight="1" x14ac:dyDescent="0.15">
      <c r="B18" s="85"/>
      <c r="C18" s="86"/>
      <c r="D18" s="88"/>
      <c r="E18" s="60" t="s">
        <v>302</v>
      </c>
      <c r="F18" s="51" t="s">
        <v>77</v>
      </c>
      <c r="G18" s="63" t="s">
        <v>411</v>
      </c>
      <c r="H18" s="91"/>
      <c r="I18" s="93"/>
      <c r="J18" s="26"/>
      <c r="K18" s="97"/>
      <c r="L18" s="98"/>
      <c r="M18" s="98"/>
      <c r="N18" s="98"/>
      <c r="O18" s="99"/>
      <c r="S18" s="35"/>
      <c r="Z18" s="2" t="str">
        <f t="shared" si="0"/>
        <v/>
      </c>
    </row>
    <row r="19" spans="2:26" ht="22.5" customHeight="1" x14ac:dyDescent="0.15">
      <c r="B19" s="85"/>
      <c r="C19" s="86"/>
      <c r="D19" s="89"/>
      <c r="E19" s="60" t="s">
        <v>303</v>
      </c>
      <c r="F19" s="51" t="s">
        <v>148</v>
      </c>
      <c r="G19" s="63" t="s">
        <v>140</v>
      </c>
      <c r="H19" s="92"/>
      <c r="I19" s="93"/>
      <c r="J19" s="26"/>
      <c r="K19" s="97"/>
      <c r="L19" s="98"/>
      <c r="M19" s="98"/>
      <c r="N19" s="98"/>
      <c r="O19" s="99"/>
      <c r="S19" s="35"/>
      <c r="Z19" s="2" t="str">
        <f t="shared" si="0"/>
        <v/>
      </c>
    </row>
    <row r="20" spans="2:26" ht="22.5" customHeight="1" x14ac:dyDescent="0.15">
      <c r="B20" s="85"/>
      <c r="C20" s="86"/>
      <c r="D20" s="87" t="s">
        <v>364</v>
      </c>
      <c r="E20" s="60" t="s">
        <v>305</v>
      </c>
      <c r="F20" s="51" t="s">
        <v>74</v>
      </c>
      <c r="G20" s="63" t="s">
        <v>412</v>
      </c>
      <c r="H20" s="90" t="s">
        <v>408</v>
      </c>
      <c r="I20" s="93" t="s">
        <v>379</v>
      </c>
      <c r="J20" s="26"/>
      <c r="K20" s="97"/>
      <c r="L20" s="98"/>
      <c r="M20" s="98"/>
      <c r="N20" s="98"/>
      <c r="O20" s="99"/>
      <c r="S20" s="35"/>
      <c r="Z20" s="2" t="str">
        <f t="shared" si="0"/>
        <v/>
      </c>
    </row>
    <row r="21" spans="2:26" ht="22.5" customHeight="1" x14ac:dyDescent="0.15">
      <c r="B21" s="85"/>
      <c r="C21" s="86"/>
      <c r="D21" s="88"/>
      <c r="E21" s="60" t="s">
        <v>306</v>
      </c>
      <c r="F21" s="51" t="s">
        <v>71</v>
      </c>
      <c r="G21" s="63" t="s">
        <v>410</v>
      </c>
      <c r="H21" s="91"/>
      <c r="I21" s="93"/>
      <c r="J21" s="26"/>
      <c r="K21" s="97"/>
      <c r="L21" s="98"/>
      <c r="M21" s="98"/>
      <c r="N21" s="98"/>
      <c r="O21" s="99"/>
      <c r="S21" s="35"/>
      <c r="Z21" s="2" t="str">
        <f t="shared" si="0"/>
        <v/>
      </c>
    </row>
    <row r="22" spans="2:26" ht="22.5" customHeight="1" x14ac:dyDescent="0.15">
      <c r="B22" s="85"/>
      <c r="C22" s="86"/>
      <c r="D22" s="89"/>
      <c r="E22" s="60" t="s">
        <v>307</v>
      </c>
      <c r="F22" s="51" t="s">
        <v>360</v>
      </c>
      <c r="G22" s="63" t="s">
        <v>409</v>
      </c>
      <c r="H22" s="92"/>
      <c r="I22" s="93"/>
      <c r="J22" s="26"/>
      <c r="K22" s="100"/>
      <c r="L22" s="101"/>
      <c r="M22" s="101"/>
      <c r="N22" s="101"/>
      <c r="O22" s="102"/>
      <c r="S22" s="35"/>
      <c r="Z22" s="2" t="str">
        <f t="shared" si="0"/>
        <v/>
      </c>
    </row>
    <row r="23" spans="2:26" ht="22.5" customHeight="1" x14ac:dyDescent="0.15">
      <c r="B23" s="85"/>
      <c r="C23" s="86" t="s">
        <v>16</v>
      </c>
      <c r="D23" s="87" t="s">
        <v>365</v>
      </c>
      <c r="E23" s="60" t="s">
        <v>98</v>
      </c>
      <c r="F23" s="51" t="s">
        <v>402</v>
      </c>
      <c r="G23" s="63" t="s">
        <v>152</v>
      </c>
      <c r="H23" s="90" t="s">
        <v>407</v>
      </c>
      <c r="I23" s="94" t="s">
        <v>380</v>
      </c>
      <c r="J23" s="46"/>
      <c r="K23" s="66"/>
      <c r="L23" s="95"/>
      <c r="M23" s="95"/>
      <c r="N23" s="95"/>
      <c r="O23" s="96"/>
      <c r="S23" s="35"/>
      <c r="Z23" s="2" t="str">
        <f t="shared" si="0"/>
        <v/>
      </c>
    </row>
    <row r="24" spans="2:26" ht="22.5" customHeight="1" x14ac:dyDescent="0.15">
      <c r="B24" s="85"/>
      <c r="C24" s="86"/>
      <c r="D24" s="88"/>
      <c r="E24" s="60" t="s">
        <v>99</v>
      </c>
      <c r="F24" s="51" t="s">
        <v>149</v>
      </c>
      <c r="G24" s="63" t="s">
        <v>410</v>
      </c>
      <c r="H24" s="91"/>
      <c r="I24" s="94"/>
      <c r="J24" s="26"/>
      <c r="K24" s="97"/>
      <c r="L24" s="98"/>
      <c r="M24" s="98"/>
      <c r="N24" s="98"/>
      <c r="O24" s="99"/>
      <c r="S24" s="35"/>
      <c r="Z24" s="2" t="str">
        <f t="shared" si="0"/>
        <v/>
      </c>
    </row>
    <row r="25" spans="2:26" ht="22.5" customHeight="1" x14ac:dyDescent="0.15">
      <c r="B25" s="85"/>
      <c r="C25" s="86"/>
      <c r="D25" s="89"/>
      <c r="E25" s="60" t="s">
        <v>100</v>
      </c>
      <c r="F25" s="51" t="s">
        <v>73</v>
      </c>
      <c r="G25" s="63" t="s">
        <v>410</v>
      </c>
      <c r="H25" s="91"/>
      <c r="I25" s="94"/>
      <c r="J25" s="26"/>
      <c r="K25" s="97"/>
      <c r="L25" s="98"/>
      <c r="M25" s="98"/>
      <c r="N25" s="98"/>
      <c r="O25" s="99"/>
      <c r="S25" s="35"/>
      <c r="Z25" s="2" t="str">
        <f t="shared" si="0"/>
        <v/>
      </c>
    </row>
    <row r="26" spans="2:26" ht="22.5" customHeight="1" x14ac:dyDescent="0.15">
      <c r="B26" s="85"/>
      <c r="C26" s="86"/>
      <c r="D26" s="51" t="s">
        <v>366</v>
      </c>
      <c r="E26" s="60" t="s">
        <v>309</v>
      </c>
      <c r="F26" s="51" t="s">
        <v>403</v>
      </c>
      <c r="G26" s="63" t="s">
        <v>200</v>
      </c>
      <c r="H26" s="92"/>
      <c r="I26" s="94"/>
      <c r="J26" s="26"/>
      <c r="K26" s="100"/>
      <c r="L26" s="101"/>
      <c r="M26" s="101"/>
      <c r="N26" s="101"/>
      <c r="O26" s="102"/>
      <c r="S26" s="35"/>
      <c r="Z26" s="2" t="str">
        <f t="shared" si="0"/>
        <v/>
      </c>
    </row>
    <row r="27" spans="2:26" ht="22.5" customHeight="1" x14ac:dyDescent="0.15">
      <c r="B27" s="85"/>
      <c r="C27" s="86" t="s">
        <v>18</v>
      </c>
      <c r="D27" s="87" t="s">
        <v>367</v>
      </c>
      <c r="E27" s="60" t="s">
        <v>101</v>
      </c>
      <c r="F27" s="51" t="s">
        <v>73</v>
      </c>
      <c r="G27" s="63" t="s">
        <v>137</v>
      </c>
      <c r="H27" s="90" t="s">
        <v>407</v>
      </c>
      <c r="I27" s="103" t="s">
        <v>381</v>
      </c>
      <c r="J27" s="46"/>
      <c r="K27" s="66"/>
      <c r="L27" s="95"/>
      <c r="M27" s="95"/>
      <c r="N27" s="95"/>
      <c r="O27" s="96"/>
      <c r="S27" s="35"/>
      <c r="Z27" s="2" t="str">
        <f t="shared" si="0"/>
        <v/>
      </c>
    </row>
    <row r="28" spans="2:26" ht="22.5" customHeight="1" x14ac:dyDescent="0.15">
      <c r="B28" s="85"/>
      <c r="C28" s="86"/>
      <c r="D28" s="89"/>
      <c r="E28" s="60" t="s">
        <v>102</v>
      </c>
      <c r="F28" s="51" t="s">
        <v>72</v>
      </c>
      <c r="G28" s="63" t="s">
        <v>137</v>
      </c>
      <c r="H28" s="91"/>
      <c r="I28" s="103"/>
      <c r="J28" s="26"/>
      <c r="K28" s="97"/>
      <c r="L28" s="98"/>
      <c r="M28" s="98"/>
      <c r="N28" s="98"/>
      <c r="O28" s="99"/>
      <c r="S28" s="35"/>
    </row>
    <row r="29" spans="2:26" ht="22.5" customHeight="1" x14ac:dyDescent="0.15">
      <c r="B29" s="85"/>
      <c r="C29" s="86"/>
      <c r="D29" s="87" t="s">
        <v>34</v>
      </c>
      <c r="E29" s="60" t="s">
        <v>103</v>
      </c>
      <c r="F29" s="51" t="s">
        <v>402</v>
      </c>
      <c r="G29" s="63" t="s">
        <v>151</v>
      </c>
      <c r="H29" s="91"/>
      <c r="I29" s="103"/>
      <c r="J29" s="26"/>
      <c r="K29" s="97"/>
      <c r="L29" s="98"/>
      <c r="M29" s="98"/>
      <c r="N29" s="98"/>
      <c r="O29" s="99"/>
      <c r="S29" s="35"/>
    </row>
    <row r="30" spans="2:26" ht="22.5" customHeight="1" x14ac:dyDescent="0.15">
      <c r="B30" s="85"/>
      <c r="C30" s="86"/>
      <c r="D30" s="89"/>
      <c r="E30" s="60" t="s">
        <v>104</v>
      </c>
      <c r="F30" s="51" t="s">
        <v>79</v>
      </c>
      <c r="G30" s="63" t="s">
        <v>137</v>
      </c>
      <c r="H30" s="92"/>
      <c r="I30" s="103"/>
      <c r="J30" s="26"/>
      <c r="K30" s="100"/>
      <c r="L30" s="101"/>
      <c r="M30" s="101"/>
      <c r="N30" s="101"/>
      <c r="O30" s="102"/>
      <c r="S30" s="35"/>
    </row>
    <row r="31" spans="2:26" ht="22.5" customHeight="1" x14ac:dyDescent="0.15">
      <c r="B31" s="104" t="s">
        <v>310</v>
      </c>
      <c r="C31" s="86" t="s">
        <v>19</v>
      </c>
      <c r="D31" s="87" t="s">
        <v>35</v>
      </c>
      <c r="E31" s="60" t="s">
        <v>105</v>
      </c>
      <c r="F31" s="51" t="s">
        <v>79</v>
      </c>
      <c r="G31" s="63" t="s">
        <v>137</v>
      </c>
      <c r="H31" s="90" t="s">
        <v>407</v>
      </c>
      <c r="I31" s="107" t="s">
        <v>382</v>
      </c>
      <c r="J31" s="46"/>
      <c r="K31" s="66"/>
      <c r="L31" s="95"/>
      <c r="M31" s="95"/>
      <c r="N31" s="95"/>
      <c r="O31" s="96"/>
      <c r="S31" s="35"/>
    </row>
    <row r="32" spans="2:26" ht="22.5" customHeight="1" x14ac:dyDescent="0.15">
      <c r="B32" s="105"/>
      <c r="C32" s="86"/>
      <c r="D32" s="88"/>
      <c r="E32" s="60" t="s">
        <v>374</v>
      </c>
      <c r="F32" s="51" t="s">
        <v>76</v>
      </c>
      <c r="G32" s="63" t="s">
        <v>140</v>
      </c>
      <c r="H32" s="91"/>
      <c r="I32" s="107"/>
      <c r="J32" s="26"/>
      <c r="K32" s="97"/>
      <c r="L32" s="98"/>
      <c r="M32" s="98"/>
      <c r="N32" s="98"/>
      <c r="O32" s="99"/>
      <c r="S32" s="35"/>
    </row>
    <row r="33" spans="1:21" ht="22.5" customHeight="1" x14ac:dyDescent="0.15">
      <c r="B33" s="105"/>
      <c r="C33" s="86"/>
      <c r="D33" s="89"/>
      <c r="E33" s="60" t="s">
        <v>375</v>
      </c>
      <c r="F33" s="51" t="s">
        <v>149</v>
      </c>
      <c r="G33" s="63" t="s">
        <v>136</v>
      </c>
      <c r="H33" s="91"/>
      <c r="I33" s="107"/>
      <c r="J33" s="26"/>
      <c r="K33" s="97"/>
      <c r="L33" s="98"/>
      <c r="M33" s="98"/>
      <c r="N33" s="98"/>
      <c r="O33" s="99"/>
      <c r="S33" s="35"/>
    </row>
    <row r="34" spans="1:21" ht="22.5" customHeight="1" x14ac:dyDescent="0.15">
      <c r="B34" s="105"/>
      <c r="C34" s="86"/>
      <c r="D34" s="87" t="s">
        <v>369</v>
      </c>
      <c r="E34" s="60" t="s">
        <v>106</v>
      </c>
      <c r="F34" s="51" t="s">
        <v>71</v>
      </c>
      <c r="G34" s="63" t="s">
        <v>410</v>
      </c>
      <c r="H34" s="91"/>
      <c r="I34" s="107"/>
      <c r="J34" s="26"/>
      <c r="K34" s="97"/>
      <c r="L34" s="98"/>
      <c r="M34" s="98"/>
      <c r="N34" s="98"/>
      <c r="O34" s="99"/>
      <c r="S34" s="35"/>
    </row>
    <row r="35" spans="1:21" ht="22.5" customHeight="1" x14ac:dyDescent="0.15">
      <c r="B35" s="105"/>
      <c r="C35" s="86"/>
      <c r="D35" s="89"/>
      <c r="E35" s="60" t="s">
        <v>107</v>
      </c>
      <c r="F35" s="51" t="s">
        <v>404</v>
      </c>
      <c r="G35" s="63" t="s">
        <v>136</v>
      </c>
      <c r="H35" s="92"/>
      <c r="I35" s="107"/>
      <c r="J35" s="26"/>
      <c r="K35" s="100"/>
      <c r="L35" s="101"/>
      <c r="M35" s="101"/>
      <c r="N35" s="101"/>
      <c r="O35" s="102"/>
      <c r="S35" s="35"/>
    </row>
    <row r="36" spans="1:21" ht="22.5" customHeight="1" x14ac:dyDescent="0.15">
      <c r="B36" s="105"/>
      <c r="C36" s="86" t="s">
        <v>36</v>
      </c>
      <c r="D36" s="87" t="s">
        <v>370</v>
      </c>
      <c r="E36" s="60" t="s">
        <v>206</v>
      </c>
      <c r="F36" s="51" t="s">
        <v>72</v>
      </c>
      <c r="G36" s="63" t="s">
        <v>140</v>
      </c>
      <c r="H36" s="90" t="s">
        <v>407</v>
      </c>
      <c r="I36" s="103" t="s">
        <v>383</v>
      </c>
      <c r="J36" s="26"/>
      <c r="K36" s="66"/>
      <c r="L36" s="95"/>
      <c r="M36" s="95"/>
      <c r="N36" s="95"/>
      <c r="O36" s="96"/>
      <c r="S36" s="35"/>
    </row>
    <row r="37" spans="1:21" ht="22.5" customHeight="1" x14ac:dyDescent="0.15">
      <c r="B37" s="105"/>
      <c r="C37" s="86"/>
      <c r="D37" s="89"/>
      <c r="E37" s="60" t="s">
        <v>108</v>
      </c>
      <c r="F37" s="51" t="s">
        <v>79</v>
      </c>
      <c r="G37" s="63" t="s">
        <v>140</v>
      </c>
      <c r="H37" s="91"/>
      <c r="I37" s="103"/>
      <c r="J37" s="26"/>
      <c r="K37" s="97"/>
      <c r="L37" s="98"/>
      <c r="M37" s="98"/>
      <c r="N37" s="98"/>
      <c r="O37" s="99"/>
      <c r="S37" s="35"/>
    </row>
    <row r="38" spans="1:21" ht="22.5" customHeight="1" x14ac:dyDescent="0.15">
      <c r="B38" s="105"/>
      <c r="C38" s="86"/>
      <c r="D38" s="51" t="s">
        <v>29</v>
      </c>
      <c r="E38" s="60" t="s">
        <v>109</v>
      </c>
      <c r="F38" s="51" t="s">
        <v>71</v>
      </c>
      <c r="G38" s="63" t="s">
        <v>140</v>
      </c>
      <c r="H38" s="91"/>
      <c r="I38" s="103"/>
      <c r="J38" s="26"/>
      <c r="K38" s="97"/>
      <c r="L38" s="98"/>
      <c r="M38" s="98"/>
      <c r="N38" s="98"/>
      <c r="O38" s="99"/>
      <c r="S38" s="35"/>
    </row>
    <row r="39" spans="1:21" ht="22.5" customHeight="1" x14ac:dyDescent="0.15">
      <c r="B39" s="106"/>
      <c r="C39" s="86"/>
      <c r="D39" s="51" t="s">
        <v>371</v>
      </c>
      <c r="E39" s="60" t="s">
        <v>157</v>
      </c>
      <c r="F39" s="51" t="s">
        <v>360</v>
      </c>
      <c r="G39" s="63" t="s">
        <v>137</v>
      </c>
      <c r="H39" s="92"/>
      <c r="I39" s="103"/>
      <c r="J39" s="26"/>
      <c r="K39" s="100"/>
      <c r="L39" s="101"/>
      <c r="M39" s="101"/>
      <c r="N39" s="101"/>
      <c r="O39" s="102"/>
      <c r="S39" s="35"/>
    </row>
    <row r="40" spans="1:21" ht="22.5" customHeight="1" x14ac:dyDescent="0.15">
      <c r="B40" s="108" t="s">
        <v>311</v>
      </c>
      <c r="C40" s="86" t="s">
        <v>312</v>
      </c>
      <c r="D40" s="87" t="s">
        <v>372</v>
      </c>
      <c r="E40" s="60" t="s">
        <v>207</v>
      </c>
      <c r="F40" s="51" t="s">
        <v>73</v>
      </c>
      <c r="G40" s="63" t="s">
        <v>140</v>
      </c>
      <c r="H40" s="90" t="s">
        <v>408</v>
      </c>
      <c r="I40" s="111" t="s">
        <v>384</v>
      </c>
      <c r="J40" s="6"/>
      <c r="K40" s="97"/>
      <c r="L40" s="98"/>
      <c r="M40" s="98"/>
      <c r="N40" s="98"/>
      <c r="O40" s="99"/>
      <c r="S40" s="35"/>
    </row>
    <row r="41" spans="1:21" ht="22.5" customHeight="1" x14ac:dyDescent="0.15">
      <c r="B41" s="109"/>
      <c r="C41" s="86"/>
      <c r="D41" s="89"/>
      <c r="E41" s="60" t="s">
        <v>208</v>
      </c>
      <c r="F41" s="51" t="s">
        <v>148</v>
      </c>
      <c r="G41" s="63" t="s">
        <v>137</v>
      </c>
      <c r="H41" s="91"/>
      <c r="I41" s="112"/>
      <c r="J41" s="6"/>
      <c r="K41" s="97"/>
      <c r="L41" s="98"/>
      <c r="M41" s="98"/>
      <c r="N41" s="98"/>
      <c r="O41" s="99"/>
      <c r="S41" s="35"/>
    </row>
    <row r="42" spans="1:21" ht="22.5" customHeight="1" x14ac:dyDescent="0.15">
      <c r="B42" s="109"/>
      <c r="C42" s="86"/>
      <c r="D42" s="87" t="s">
        <v>373</v>
      </c>
      <c r="E42" s="60" t="s">
        <v>376</v>
      </c>
      <c r="F42" s="51" t="s">
        <v>72</v>
      </c>
      <c r="G42" s="63" t="s">
        <v>137</v>
      </c>
      <c r="H42" s="91"/>
      <c r="I42" s="112"/>
      <c r="J42" s="6"/>
      <c r="K42" s="97"/>
      <c r="L42" s="98"/>
      <c r="M42" s="98"/>
      <c r="N42" s="98"/>
      <c r="O42" s="99"/>
      <c r="S42" s="35"/>
    </row>
    <row r="43" spans="1:21" ht="22.5" customHeight="1" x14ac:dyDescent="0.15">
      <c r="B43" s="109"/>
      <c r="C43" s="86"/>
      <c r="D43" s="88"/>
      <c r="E43" s="60" t="s">
        <v>111</v>
      </c>
      <c r="F43" s="51" t="s">
        <v>74</v>
      </c>
      <c r="G43" s="63" t="s">
        <v>151</v>
      </c>
      <c r="H43" s="91"/>
      <c r="I43" s="112"/>
      <c r="J43" s="6"/>
      <c r="K43" s="97"/>
      <c r="L43" s="98"/>
      <c r="M43" s="98"/>
      <c r="N43" s="98"/>
      <c r="O43" s="99"/>
      <c r="S43" s="35"/>
    </row>
    <row r="44" spans="1:21" ht="22.5" customHeight="1" x14ac:dyDescent="0.15">
      <c r="B44" s="109"/>
      <c r="C44" s="86"/>
      <c r="D44" s="88"/>
      <c r="E44" s="60" t="s">
        <v>112</v>
      </c>
      <c r="F44" s="51" t="s">
        <v>72</v>
      </c>
      <c r="G44" s="63" t="s">
        <v>151</v>
      </c>
      <c r="H44" s="91"/>
      <c r="I44" s="112"/>
      <c r="J44" s="6"/>
      <c r="K44" s="97"/>
      <c r="L44" s="98"/>
      <c r="M44" s="98"/>
      <c r="N44" s="98"/>
      <c r="O44" s="99"/>
    </row>
    <row r="45" spans="1:21" ht="22.5" customHeight="1" x14ac:dyDescent="0.15">
      <c r="B45" s="110"/>
      <c r="C45" s="86"/>
      <c r="D45" s="89"/>
      <c r="E45" s="60" t="s">
        <v>113</v>
      </c>
      <c r="F45" s="51" t="s">
        <v>75</v>
      </c>
      <c r="G45" s="63" t="s">
        <v>137</v>
      </c>
      <c r="H45" s="92"/>
      <c r="I45" s="113"/>
      <c r="J45" s="6"/>
      <c r="K45" s="100"/>
      <c r="L45" s="101"/>
      <c r="M45" s="101"/>
      <c r="N45" s="101"/>
      <c r="O45" s="102"/>
    </row>
    <row r="46" spans="1:21" ht="11.25" customHeight="1" x14ac:dyDescent="0.15">
      <c r="B46" s="25"/>
      <c r="C46" s="46"/>
      <c r="D46" s="46"/>
      <c r="E46" s="20"/>
      <c r="F46" s="27"/>
      <c r="G46" s="27"/>
      <c r="H46" s="28"/>
      <c r="I46" s="6"/>
      <c r="J46" s="6"/>
    </row>
    <row r="47" spans="1:21" ht="22.5" customHeight="1" x14ac:dyDescent="0.15">
      <c r="A47" s="114" t="s">
        <v>418</v>
      </c>
      <c r="B47" s="114"/>
      <c r="C47" s="114"/>
      <c r="D47" s="114"/>
      <c r="E47" s="114"/>
      <c r="F47" s="114"/>
      <c r="G47" s="114"/>
      <c r="H47" s="114"/>
      <c r="I47" s="114"/>
    </row>
    <row r="48" spans="1:21" ht="27" customHeight="1" x14ac:dyDescent="0.15">
      <c r="B48" s="22" t="s">
        <v>25</v>
      </c>
      <c r="C48" s="22" t="s">
        <v>26</v>
      </c>
      <c r="D48" s="79" t="s">
        <v>27</v>
      </c>
      <c r="E48" s="80"/>
      <c r="F48" s="80"/>
      <c r="G48" s="80"/>
      <c r="H48" s="80"/>
      <c r="I48" s="81"/>
      <c r="J48" s="33"/>
      <c r="K48" s="115" t="s">
        <v>90</v>
      </c>
      <c r="L48" s="116"/>
      <c r="M48" s="117" t="s">
        <v>91</v>
      </c>
      <c r="N48" s="117"/>
      <c r="O48" s="49" t="s">
        <v>6</v>
      </c>
      <c r="S48" s="29" t="s">
        <v>9</v>
      </c>
      <c r="T48" s="29" t="s">
        <v>8</v>
      </c>
      <c r="U48" s="31" t="s">
        <v>6</v>
      </c>
    </row>
    <row r="49" spans="2:21" ht="37.5" customHeight="1" x14ac:dyDescent="0.15">
      <c r="B49" s="85" t="s">
        <v>14</v>
      </c>
      <c r="C49" s="86" t="s">
        <v>67</v>
      </c>
      <c r="D49" s="118" t="s">
        <v>385</v>
      </c>
      <c r="E49" s="119"/>
      <c r="F49" s="119"/>
      <c r="G49" s="119"/>
      <c r="H49" s="119"/>
      <c r="I49" s="120"/>
      <c r="J49" s="20"/>
      <c r="K49" s="32"/>
      <c r="L49" s="32"/>
      <c r="M49" s="32"/>
      <c r="N49" s="32"/>
      <c r="O49" s="32"/>
      <c r="R49" s="2">
        <v>17</v>
      </c>
      <c r="S49" s="23">
        <v>0.96296296296296291</v>
      </c>
      <c r="T49" s="23">
        <v>3.7037037037037035E-2</v>
      </c>
      <c r="U49" s="23">
        <v>0</v>
      </c>
    </row>
    <row r="50" spans="2:21" ht="37.5" customHeight="1" x14ac:dyDescent="0.15">
      <c r="B50" s="85"/>
      <c r="C50" s="86"/>
      <c r="D50" s="121" t="s">
        <v>387</v>
      </c>
      <c r="E50" s="122"/>
      <c r="F50" s="122"/>
      <c r="G50" s="122"/>
      <c r="H50" s="122"/>
      <c r="I50" s="123"/>
      <c r="J50" s="20"/>
      <c r="K50" s="32"/>
      <c r="L50" s="32"/>
      <c r="M50" s="32"/>
      <c r="N50" s="32"/>
      <c r="O50" s="32"/>
      <c r="R50" s="2">
        <v>16</v>
      </c>
      <c r="S50" s="30">
        <v>0.96296296296296291</v>
      </c>
      <c r="T50" s="30">
        <v>3.7037037037037035E-2</v>
      </c>
      <c r="U50" s="30">
        <v>0</v>
      </c>
    </row>
    <row r="51" spans="2:21" ht="37.5" customHeight="1" x14ac:dyDescent="0.15">
      <c r="B51" s="85"/>
      <c r="C51" s="86"/>
      <c r="D51" s="118" t="s">
        <v>386</v>
      </c>
      <c r="E51" s="119"/>
      <c r="F51" s="119"/>
      <c r="G51" s="119"/>
      <c r="H51" s="119"/>
      <c r="I51" s="120"/>
      <c r="J51" s="20"/>
      <c r="K51" s="32"/>
      <c r="L51" s="32"/>
      <c r="M51" s="32"/>
      <c r="N51" s="32"/>
      <c r="O51" s="32"/>
      <c r="R51" s="2">
        <v>15</v>
      </c>
      <c r="S51" s="23">
        <v>0.92592592592592593</v>
      </c>
      <c r="T51" s="23">
        <v>7.407407407407407E-2</v>
      </c>
      <c r="U51" s="47">
        <v>0</v>
      </c>
    </row>
    <row r="52" spans="2:21" ht="37.5" customHeight="1" x14ac:dyDescent="0.15">
      <c r="B52" s="85"/>
      <c r="C52" s="86"/>
      <c r="D52" s="121" t="s">
        <v>388</v>
      </c>
      <c r="E52" s="122"/>
      <c r="F52" s="122"/>
      <c r="G52" s="122"/>
      <c r="H52" s="122"/>
      <c r="I52" s="123"/>
      <c r="J52" s="20"/>
      <c r="K52" s="32"/>
      <c r="L52" s="32"/>
      <c r="M52" s="32"/>
      <c r="N52" s="32"/>
      <c r="O52" s="32"/>
      <c r="R52" s="2">
        <v>14</v>
      </c>
      <c r="S52" s="48">
        <v>0.81481481481481477</v>
      </c>
      <c r="T52" s="30">
        <v>0.18518518518518517</v>
      </c>
      <c r="U52" s="30">
        <v>0</v>
      </c>
    </row>
    <row r="53" spans="2:21" ht="37.5" customHeight="1" x14ac:dyDescent="0.15">
      <c r="B53" s="85"/>
      <c r="C53" s="86"/>
      <c r="D53" s="118" t="s">
        <v>389</v>
      </c>
      <c r="E53" s="119"/>
      <c r="F53" s="119"/>
      <c r="G53" s="119"/>
      <c r="H53" s="119"/>
      <c r="I53" s="120"/>
      <c r="J53" s="20"/>
      <c r="K53" s="32"/>
      <c r="L53" s="32"/>
      <c r="M53" s="32"/>
      <c r="N53" s="32"/>
      <c r="O53" s="32"/>
      <c r="R53" s="2">
        <v>13</v>
      </c>
      <c r="S53" s="23">
        <v>0.7407407407407407</v>
      </c>
      <c r="T53" s="23">
        <v>0.24074074074074073</v>
      </c>
      <c r="U53" s="23">
        <v>1.8518518518518517E-2</v>
      </c>
    </row>
    <row r="54" spans="2:21" ht="37.5" customHeight="1" x14ac:dyDescent="0.15">
      <c r="B54" s="85" t="s">
        <v>40</v>
      </c>
      <c r="C54" s="86" t="s">
        <v>68</v>
      </c>
      <c r="D54" s="121" t="s">
        <v>390</v>
      </c>
      <c r="E54" s="122"/>
      <c r="F54" s="122"/>
      <c r="G54" s="122"/>
      <c r="H54" s="122"/>
      <c r="I54" s="123"/>
      <c r="J54" s="20"/>
      <c r="K54" s="32"/>
      <c r="L54" s="32"/>
      <c r="M54" s="32"/>
      <c r="N54" s="32"/>
      <c r="O54" s="32"/>
      <c r="R54" s="2">
        <v>12</v>
      </c>
      <c r="S54" s="30">
        <v>0.88888888888888884</v>
      </c>
      <c r="T54" s="30">
        <v>0.1111111111111111</v>
      </c>
      <c r="U54" s="30">
        <v>0</v>
      </c>
    </row>
    <row r="55" spans="2:21" ht="37.5" customHeight="1" x14ac:dyDescent="0.15">
      <c r="B55" s="85"/>
      <c r="C55" s="86"/>
      <c r="D55" s="118" t="s">
        <v>391</v>
      </c>
      <c r="E55" s="119"/>
      <c r="F55" s="119"/>
      <c r="G55" s="119"/>
      <c r="H55" s="119"/>
      <c r="I55" s="120"/>
      <c r="J55" s="20"/>
      <c r="K55" s="32"/>
      <c r="L55" s="32"/>
      <c r="M55" s="32"/>
      <c r="N55" s="32"/>
      <c r="O55" s="32"/>
      <c r="R55" s="2">
        <v>11</v>
      </c>
      <c r="S55" s="23">
        <v>0.96296296296296291</v>
      </c>
      <c r="T55" s="23">
        <v>3.7037037037037035E-2</v>
      </c>
      <c r="U55" s="23">
        <v>0</v>
      </c>
    </row>
    <row r="56" spans="2:21" ht="37.5" customHeight="1" x14ac:dyDescent="0.15">
      <c r="B56" s="85"/>
      <c r="C56" s="86" t="s">
        <v>11</v>
      </c>
      <c r="D56" s="121" t="s">
        <v>392</v>
      </c>
      <c r="E56" s="122"/>
      <c r="F56" s="122"/>
      <c r="G56" s="122"/>
      <c r="H56" s="122"/>
      <c r="I56" s="123"/>
      <c r="J56" s="20"/>
      <c r="K56" s="32"/>
      <c r="L56" s="32"/>
      <c r="M56" s="32"/>
      <c r="N56" s="32"/>
      <c r="O56" s="32"/>
      <c r="R56" s="2">
        <v>10</v>
      </c>
      <c r="S56" s="30">
        <v>0.7407407407407407</v>
      </c>
      <c r="T56" s="30">
        <v>0.24074074074074073</v>
      </c>
      <c r="U56" s="30">
        <v>1.8518518518518517E-2</v>
      </c>
    </row>
    <row r="57" spans="2:21" ht="37.5" customHeight="1" x14ac:dyDescent="0.15">
      <c r="B57" s="85"/>
      <c r="C57" s="86"/>
      <c r="D57" s="118" t="s">
        <v>393</v>
      </c>
      <c r="E57" s="119"/>
      <c r="F57" s="119"/>
      <c r="G57" s="119"/>
      <c r="H57" s="119"/>
      <c r="I57" s="120"/>
      <c r="J57" s="20"/>
      <c r="K57" s="32"/>
      <c r="L57" s="32"/>
      <c r="M57" s="32"/>
      <c r="N57" s="32"/>
      <c r="O57" s="32"/>
      <c r="R57" s="2">
        <v>9</v>
      </c>
      <c r="S57" s="23">
        <v>0.72222222222222221</v>
      </c>
      <c r="T57" s="23">
        <v>0.18518518518518517</v>
      </c>
      <c r="U57" s="23">
        <v>9.2592592592592587E-2</v>
      </c>
    </row>
    <row r="58" spans="2:21" ht="37.5" customHeight="1" x14ac:dyDescent="0.15">
      <c r="B58" s="85" t="s">
        <v>39</v>
      </c>
      <c r="C58" s="86" t="s">
        <v>12</v>
      </c>
      <c r="D58" s="121" t="s">
        <v>394</v>
      </c>
      <c r="E58" s="122"/>
      <c r="F58" s="122"/>
      <c r="G58" s="122"/>
      <c r="H58" s="122"/>
      <c r="I58" s="123"/>
      <c r="J58" s="20"/>
      <c r="K58" s="32"/>
      <c r="L58" s="32"/>
      <c r="M58" s="32"/>
      <c r="N58" s="32"/>
      <c r="O58" s="32"/>
      <c r="R58" s="2">
        <v>8</v>
      </c>
      <c r="S58" s="30">
        <v>0.94444444444444442</v>
      </c>
      <c r="T58" s="30">
        <v>3.7037037037037035E-2</v>
      </c>
      <c r="U58" s="30">
        <v>1.8518518518518517E-2</v>
      </c>
    </row>
    <row r="59" spans="2:21" ht="37.5" customHeight="1" x14ac:dyDescent="0.15">
      <c r="B59" s="85"/>
      <c r="C59" s="86"/>
      <c r="D59" s="118" t="s">
        <v>395</v>
      </c>
      <c r="E59" s="119"/>
      <c r="F59" s="119"/>
      <c r="G59" s="119"/>
      <c r="H59" s="119"/>
      <c r="I59" s="120"/>
      <c r="J59" s="20"/>
      <c r="K59" s="32"/>
      <c r="L59" s="32"/>
      <c r="M59" s="32"/>
      <c r="N59" s="32"/>
      <c r="O59" s="32"/>
      <c r="R59" s="2">
        <v>7</v>
      </c>
      <c r="S59" s="23">
        <v>0.92592592592592593</v>
      </c>
      <c r="T59" s="23">
        <v>1.8518518518518517E-2</v>
      </c>
      <c r="U59" s="23">
        <v>5.5555555555555552E-2</v>
      </c>
    </row>
    <row r="60" spans="2:21" ht="37.5" customHeight="1" x14ac:dyDescent="0.15">
      <c r="B60" s="85"/>
      <c r="C60" s="86" t="s">
        <v>69</v>
      </c>
      <c r="D60" s="121" t="s">
        <v>396</v>
      </c>
      <c r="E60" s="122"/>
      <c r="F60" s="122"/>
      <c r="G60" s="122"/>
      <c r="H60" s="122"/>
      <c r="I60" s="123"/>
      <c r="J60" s="20"/>
      <c r="K60" s="32"/>
      <c r="L60" s="32"/>
      <c r="M60" s="32"/>
      <c r="N60" s="32"/>
      <c r="O60" s="32"/>
      <c r="R60" s="2">
        <v>6</v>
      </c>
      <c r="S60" s="30">
        <v>0.90740740740740744</v>
      </c>
      <c r="T60" s="30">
        <v>5.5555555555555552E-2</v>
      </c>
      <c r="U60" s="30">
        <v>3.7037037037037035E-2</v>
      </c>
    </row>
    <row r="61" spans="2:21" ht="37.5" customHeight="1" x14ac:dyDescent="0.15">
      <c r="B61" s="85"/>
      <c r="C61" s="86"/>
      <c r="D61" s="118" t="s">
        <v>397</v>
      </c>
      <c r="E61" s="119"/>
      <c r="F61" s="119"/>
      <c r="G61" s="119"/>
      <c r="H61" s="119"/>
      <c r="I61" s="120"/>
      <c r="J61" s="20"/>
      <c r="K61" s="32"/>
      <c r="L61" s="32"/>
      <c r="M61" s="32"/>
      <c r="N61" s="32"/>
      <c r="O61" s="32"/>
      <c r="R61" s="2">
        <v>5</v>
      </c>
      <c r="S61" s="23">
        <v>0.87037037037037035</v>
      </c>
      <c r="T61" s="23">
        <v>9.2592592592592587E-2</v>
      </c>
      <c r="U61" s="23">
        <v>3.7037037037037035E-2</v>
      </c>
    </row>
    <row r="62" spans="2:21" ht="37.5" customHeight="1" x14ac:dyDescent="0.15">
      <c r="B62" s="85"/>
      <c r="C62" s="86"/>
      <c r="D62" s="121" t="s">
        <v>398</v>
      </c>
      <c r="E62" s="122"/>
      <c r="F62" s="122"/>
      <c r="G62" s="122"/>
      <c r="H62" s="122"/>
      <c r="I62" s="123"/>
      <c r="J62" s="20"/>
      <c r="K62" s="32"/>
      <c r="L62" s="32"/>
      <c r="M62" s="32"/>
      <c r="N62" s="32"/>
      <c r="O62" s="32"/>
      <c r="R62" s="2">
        <v>4</v>
      </c>
      <c r="S62" s="30">
        <v>0.85185185185185186</v>
      </c>
      <c r="T62" s="30">
        <v>0.1111111111111111</v>
      </c>
      <c r="U62" s="30">
        <v>3.7037037037037035E-2</v>
      </c>
    </row>
    <row r="63" spans="2:21" ht="37.5" customHeight="1" x14ac:dyDescent="0.15">
      <c r="B63" s="85" t="s">
        <v>15</v>
      </c>
      <c r="C63" s="86" t="s">
        <v>13</v>
      </c>
      <c r="D63" s="118" t="s">
        <v>399</v>
      </c>
      <c r="E63" s="119"/>
      <c r="F63" s="119"/>
      <c r="G63" s="119"/>
      <c r="H63" s="119"/>
      <c r="I63" s="120"/>
      <c r="J63" s="20"/>
      <c r="K63" s="32"/>
      <c r="L63" s="32"/>
      <c r="M63" s="32"/>
      <c r="N63" s="32"/>
      <c r="O63" s="32"/>
      <c r="R63" s="2">
        <v>3</v>
      </c>
      <c r="S63" s="23">
        <v>0.79629629629629628</v>
      </c>
      <c r="T63" s="23">
        <v>0.16666666666666666</v>
      </c>
      <c r="U63" s="23">
        <v>3.7037037037037035E-2</v>
      </c>
    </row>
    <row r="64" spans="2:21" ht="37.5" customHeight="1" x14ac:dyDescent="0.15">
      <c r="B64" s="85"/>
      <c r="C64" s="86"/>
      <c r="D64" s="121" t="s">
        <v>400</v>
      </c>
      <c r="E64" s="122"/>
      <c r="F64" s="122"/>
      <c r="G64" s="122"/>
      <c r="H64" s="122"/>
      <c r="I64" s="123"/>
      <c r="J64" s="20"/>
      <c r="K64" s="32"/>
      <c r="L64" s="32"/>
      <c r="M64" s="32"/>
      <c r="N64" s="32"/>
      <c r="O64" s="32"/>
      <c r="R64" s="2">
        <v>2</v>
      </c>
      <c r="S64" s="30">
        <v>0.88888888888888884</v>
      </c>
      <c r="T64" s="30">
        <v>7.407407407407407E-2</v>
      </c>
      <c r="U64" s="30">
        <v>3.7037037037037035E-2</v>
      </c>
    </row>
    <row r="65" spans="2:25" ht="37.5" customHeight="1" x14ac:dyDescent="0.15">
      <c r="B65" s="85"/>
      <c r="C65" s="86"/>
      <c r="D65" s="118" t="s">
        <v>401</v>
      </c>
      <c r="E65" s="119"/>
      <c r="F65" s="119"/>
      <c r="G65" s="119"/>
      <c r="H65" s="119"/>
      <c r="I65" s="120"/>
      <c r="J65" s="20"/>
      <c r="K65" s="32"/>
      <c r="L65" s="32"/>
      <c r="M65" s="32"/>
      <c r="N65" s="32"/>
      <c r="O65" s="32"/>
      <c r="R65" s="2">
        <v>1</v>
      </c>
      <c r="S65" s="23">
        <v>0.90740740740740744</v>
      </c>
      <c r="T65" s="23">
        <v>5.5555555555555552E-2</v>
      </c>
      <c r="U65" s="23">
        <v>3.7037037037037035E-2</v>
      </c>
    </row>
    <row r="70" spans="2:25" x14ac:dyDescent="0.15">
      <c r="R70" s="2">
        <v>17</v>
      </c>
      <c r="S70" s="2">
        <f>W86</f>
        <v>0.96296296296296291</v>
      </c>
      <c r="T70" s="2">
        <f t="shared" ref="T70:U70" si="1">X86</f>
        <v>3.7037037037037035E-2</v>
      </c>
      <c r="U70" s="2">
        <f t="shared" si="1"/>
        <v>0</v>
      </c>
      <c r="W70" s="2">
        <v>0.90740740740740744</v>
      </c>
      <c r="X70" s="2">
        <v>5.5555555555555552E-2</v>
      </c>
      <c r="Y70" s="2">
        <v>3.7037037037037035E-2</v>
      </c>
    </row>
    <row r="71" spans="2:25" x14ac:dyDescent="0.15">
      <c r="R71" s="2">
        <v>16</v>
      </c>
      <c r="S71" s="2">
        <f>W85</f>
        <v>0.96296296296296291</v>
      </c>
      <c r="T71" s="2">
        <f t="shared" ref="T71:U71" si="2">X85</f>
        <v>3.7037037037037035E-2</v>
      </c>
      <c r="U71" s="2">
        <f t="shared" si="2"/>
        <v>0</v>
      </c>
      <c r="W71" s="2">
        <v>0.88888888888888884</v>
      </c>
      <c r="X71" s="2">
        <v>7.407407407407407E-2</v>
      </c>
      <c r="Y71" s="2">
        <v>3.7037037037037035E-2</v>
      </c>
    </row>
    <row r="72" spans="2:25" x14ac:dyDescent="0.15">
      <c r="R72" s="2">
        <v>15</v>
      </c>
      <c r="S72" s="2">
        <f>W84</f>
        <v>0.92592592592592593</v>
      </c>
      <c r="T72" s="2">
        <f t="shared" ref="T72:U72" si="3">X84</f>
        <v>7.407407407407407E-2</v>
      </c>
      <c r="U72" s="2">
        <f t="shared" si="3"/>
        <v>0</v>
      </c>
      <c r="W72" s="2">
        <v>0.79629629629629628</v>
      </c>
      <c r="X72" s="2">
        <v>0.16666666666666666</v>
      </c>
      <c r="Y72" s="2">
        <v>3.7037037037037035E-2</v>
      </c>
    </row>
    <row r="73" spans="2:25" x14ac:dyDescent="0.15">
      <c r="R73" s="2">
        <v>14</v>
      </c>
      <c r="S73" s="2">
        <f>W83</f>
        <v>0.81481481481481477</v>
      </c>
      <c r="T73" s="2">
        <f t="shared" ref="T73:U73" si="4">X83</f>
        <v>0.18518518518518517</v>
      </c>
      <c r="U73" s="2">
        <f t="shared" si="4"/>
        <v>0</v>
      </c>
      <c r="W73" s="2">
        <v>0.85185185185185186</v>
      </c>
      <c r="X73" s="2">
        <v>0.1111111111111111</v>
      </c>
      <c r="Y73" s="2">
        <v>3.7037037037037035E-2</v>
      </c>
    </row>
    <row r="74" spans="2:25" x14ac:dyDescent="0.15">
      <c r="R74" s="2">
        <v>13</v>
      </c>
      <c r="S74" s="2">
        <f>W82</f>
        <v>0.7407407407407407</v>
      </c>
      <c r="T74" s="2">
        <f t="shared" ref="T74:U74" si="5">X82</f>
        <v>0.24074074074074073</v>
      </c>
      <c r="U74" s="2">
        <f t="shared" si="5"/>
        <v>1.8518518518518517E-2</v>
      </c>
      <c r="W74" s="2">
        <v>0.87037037037037035</v>
      </c>
      <c r="X74" s="2">
        <v>9.2592592592592587E-2</v>
      </c>
      <c r="Y74" s="2">
        <v>3.7037037037037035E-2</v>
      </c>
    </row>
    <row r="75" spans="2:25" x14ac:dyDescent="0.15">
      <c r="R75" s="2">
        <v>12</v>
      </c>
      <c r="S75" s="2">
        <f>W81</f>
        <v>0.88888888888888884</v>
      </c>
      <c r="T75" s="2">
        <f t="shared" ref="T75:U75" si="6">X81</f>
        <v>0.1111111111111111</v>
      </c>
      <c r="U75" s="2">
        <f t="shared" si="6"/>
        <v>0</v>
      </c>
      <c r="W75" s="2">
        <v>0.90740740740740744</v>
      </c>
      <c r="X75" s="2">
        <v>5.5555555555555552E-2</v>
      </c>
      <c r="Y75" s="2">
        <v>3.7037037037037035E-2</v>
      </c>
    </row>
    <row r="76" spans="2:25" x14ac:dyDescent="0.15">
      <c r="R76" s="2">
        <v>11</v>
      </c>
      <c r="S76" s="2">
        <f>W80</f>
        <v>0.96296296296296291</v>
      </c>
      <c r="T76" s="2">
        <f t="shared" ref="T76:U76" si="7">X80</f>
        <v>3.7037037037037035E-2</v>
      </c>
      <c r="U76" s="2">
        <f t="shared" si="7"/>
        <v>0</v>
      </c>
      <c r="W76" s="2">
        <v>0.92592592592592593</v>
      </c>
      <c r="X76" s="2">
        <v>1.8518518518518517E-2</v>
      </c>
      <c r="Y76" s="2">
        <v>5.5555555555555552E-2</v>
      </c>
    </row>
    <row r="77" spans="2:25" x14ac:dyDescent="0.15">
      <c r="R77" s="2">
        <v>10</v>
      </c>
      <c r="S77" s="2">
        <f>W79</f>
        <v>0.7407407407407407</v>
      </c>
      <c r="T77" s="2">
        <f t="shared" ref="T77:U77" si="8">X79</f>
        <v>0.24074074074074073</v>
      </c>
      <c r="U77" s="2">
        <f t="shared" si="8"/>
        <v>1.8518518518518517E-2</v>
      </c>
      <c r="W77" s="2">
        <v>0.94444444444444442</v>
      </c>
      <c r="X77" s="2">
        <v>3.7037037037037035E-2</v>
      </c>
      <c r="Y77" s="2">
        <v>1.8518518518518517E-2</v>
      </c>
    </row>
    <row r="78" spans="2:25" x14ac:dyDescent="0.15">
      <c r="R78" s="2">
        <v>9</v>
      </c>
      <c r="S78" s="2">
        <f>W78</f>
        <v>0.72222222222222221</v>
      </c>
      <c r="T78" s="2">
        <f t="shared" ref="T78:U78" si="9">X78</f>
        <v>0.18518518518518517</v>
      </c>
      <c r="U78" s="2">
        <f t="shared" si="9"/>
        <v>9.2592592592592587E-2</v>
      </c>
      <c r="W78" s="2">
        <v>0.72222222222222221</v>
      </c>
      <c r="X78" s="2">
        <v>0.18518518518518517</v>
      </c>
      <c r="Y78" s="2">
        <v>9.2592592592592587E-2</v>
      </c>
    </row>
    <row r="79" spans="2:25" x14ac:dyDescent="0.15">
      <c r="R79" s="2">
        <v>8</v>
      </c>
      <c r="S79" s="2">
        <f>W77</f>
        <v>0.94444444444444442</v>
      </c>
      <c r="T79" s="2">
        <f t="shared" ref="T79:U79" si="10">X77</f>
        <v>3.7037037037037035E-2</v>
      </c>
      <c r="U79" s="2">
        <f t="shared" si="10"/>
        <v>1.8518518518518517E-2</v>
      </c>
      <c r="W79" s="2">
        <v>0.7407407407407407</v>
      </c>
      <c r="X79" s="2">
        <v>0.24074074074074073</v>
      </c>
      <c r="Y79" s="2">
        <v>1.8518518518518517E-2</v>
      </c>
    </row>
    <row r="80" spans="2:25" x14ac:dyDescent="0.15">
      <c r="R80" s="2">
        <v>7</v>
      </c>
      <c r="S80" s="2">
        <f>W76</f>
        <v>0.92592592592592593</v>
      </c>
      <c r="T80" s="2">
        <f t="shared" ref="T80:U80" si="11">X76</f>
        <v>1.8518518518518517E-2</v>
      </c>
      <c r="U80" s="2">
        <f t="shared" si="11"/>
        <v>5.5555555555555552E-2</v>
      </c>
      <c r="W80" s="2">
        <v>0.96296296296296291</v>
      </c>
      <c r="X80" s="2">
        <v>3.7037037037037035E-2</v>
      </c>
      <c r="Y80" s="2">
        <v>0</v>
      </c>
    </row>
    <row r="81" spans="18:25" x14ac:dyDescent="0.15">
      <c r="R81" s="2">
        <v>6</v>
      </c>
      <c r="S81" s="2">
        <f>W75</f>
        <v>0.90740740740740744</v>
      </c>
      <c r="T81" s="2">
        <f t="shared" ref="T81:U81" si="12">X75</f>
        <v>5.5555555555555552E-2</v>
      </c>
      <c r="U81" s="2">
        <f t="shared" si="12"/>
        <v>3.7037037037037035E-2</v>
      </c>
      <c r="W81" s="2">
        <v>0.88888888888888884</v>
      </c>
      <c r="X81" s="2">
        <v>0.1111111111111111</v>
      </c>
      <c r="Y81" s="2">
        <v>0</v>
      </c>
    </row>
    <row r="82" spans="18:25" x14ac:dyDescent="0.15">
      <c r="R82" s="2">
        <v>5</v>
      </c>
      <c r="S82" s="2">
        <f>W74</f>
        <v>0.87037037037037035</v>
      </c>
      <c r="T82" s="2">
        <f t="shared" ref="T82:U82" si="13">X74</f>
        <v>9.2592592592592587E-2</v>
      </c>
      <c r="U82" s="2">
        <f t="shared" si="13"/>
        <v>3.7037037037037035E-2</v>
      </c>
      <c r="W82" s="2">
        <v>0.7407407407407407</v>
      </c>
      <c r="X82" s="2">
        <v>0.24074074074074073</v>
      </c>
      <c r="Y82" s="2">
        <v>1.8518518518518517E-2</v>
      </c>
    </row>
    <row r="83" spans="18:25" x14ac:dyDescent="0.15">
      <c r="R83" s="2">
        <v>4</v>
      </c>
      <c r="S83" s="2">
        <f>W73</f>
        <v>0.85185185185185186</v>
      </c>
      <c r="T83" s="2">
        <f t="shared" ref="T83:U83" si="14">X73</f>
        <v>0.1111111111111111</v>
      </c>
      <c r="U83" s="2">
        <f t="shared" si="14"/>
        <v>3.7037037037037035E-2</v>
      </c>
      <c r="W83" s="2">
        <v>0.81481481481481477</v>
      </c>
      <c r="X83" s="2">
        <v>0.18518518518518517</v>
      </c>
      <c r="Y83" s="2">
        <v>0</v>
      </c>
    </row>
    <row r="84" spans="18:25" x14ac:dyDescent="0.15">
      <c r="R84" s="2">
        <v>3</v>
      </c>
      <c r="S84" s="2">
        <f>W72</f>
        <v>0.79629629629629628</v>
      </c>
      <c r="T84" s="2">
        <f t="shared" ref="T84:U84" si="15">X72</f>
        <v>0.16666666666666666</v>
      </c>
      <c r="U84" s="2">
        <f t="shared" si="15"/>
        <v>3.7037037037037035E-2</v>
      </c>
      <c r="W84" s="2">
        <v>0.92592592592592593</v>
      </c>
      <c r="X84" s="2">
        <v>7.407407407407407E-2</v>
      </c>
      <c r="Y84" s="2">
        <v>0</v>
      </c>
    </row>
    <row r="85" spans="18:25" x14ac:dyDescent="0.15">
      <c r="R85" s="2">
        <v>2</v>
      </c>
      <c r="S85" s="2">
        <f>W71</f>
        <v>0.88888888888888884</v>
      </c>
      <c r="T85" s="2">
        <f t="shared" ref="T85:U85" si="16">X71</f>
        <v>7.407407407407407E-2</v>
      </c>
      <c r="U85" s="2">
        <f t="shared" si="16"/>
        <v>3.7037037037037035E-2</v>
      </c>
      <c r="W85" s="2">
        <v>0.96296296296296291</v>
      </c>
      <c r="X85" s="2">
        <v>3.7037037037037035E-2</v>
      </c>
      <c r="Y85" s="2">
        <v>0</v>
      </c>
    </row>
    <row r="86" spans="18:25" x14ac:dyDescent="0.15">
      <c r="R86" s="2">
        <v>1</v>
      </c>
      <c r="S86" s="2">
        <f>W70</f>
        <v>0.90740740740740744</v>
      </c>
      <c r="T86" s="2">
        <f t="shared" ref="T86:U86" si="17">X70</f>
        <v>5.5555555555555552E-2</v>
      </c>
      <c r="U86" s="2">
        <f t="shared" si="17"/>
        <v>3.7037037037037035E-2</v>
      </c>
      <c r="W86" s="2">
        <v>0.96296296296296291</v>
      </c>
      <c r="X86" s="2">
        <v>3.7037037037037035E-2</v>
      </c>
      <c r="Y86" s="2">
        <v>0</v>
      </c>
    </row>
  </sheetData>
  <mergeCells count="84">
    <mergeCell ref="A1:O1"/>
    <mergeCell ref="B5:I5"/>
    <mergeCell ref="K5:O8"/>
    <mergeCell ref="B8:I8"/>
    <mergeCell ref="B11:B12"/>
    <mergeCell ref="C11:C12"/>
    <mergeCell ref="D11:D12"/>
    <mergeCell ref="E11:E12"/>
    <mergeCell ref="F11:H11"/>
    <mergeCell ref="I11:I12"/>
    <mergeCell ref="K11:O12"/>
    <mergeCell ref="B13:B30"/>
    <mergeCell ref="C13:C22"/>
    <mergeCell ref="D13:D16"/>
    <mergeCell ref="H13:H16"/>
    <mergeCell ref="I13:I16"/>
    <mergeCell ref="C23:C26"/>
    <mergeCell ref="D23:D25"/>
    <mergeCell ref="H23:H26"/>
    <mergeCell ref="I23:I26"/>
    <mergeCell ref="K13:O22"/>
    <mergeCell ref="D17:D19"/>
    <mergeCell ref="H17:H19"/>
    <mergeCell ref="I17:I19"/>
    <mergeCell ref="D20:D22"/>
    <mergeCell ref="H20:H22"/>
    <mergeCell ref="I20:I22"/>
    <mergeCell ref="K23:O26"/>
    <mergeCell ref="C27:C30"/>
    <mergeCell ref="D27:D28"/>
    <mergeCell ref="H27:H30"/>
    <mergeCell ref="I27:I30"/>
    <mergeCell ref="K27:O30"/>
    <mergeCell ref="D29:D30"/>
    <mergeCell ref="C31:C35"/>
    <mergeCell ref="D31:D33"/>
    <mergeCell ref="H31:H35"/>
    <mergeCell ref="I31:I35"/>
    <mergeCell ref="K31:O35"/>
    <mergeCell ref="D34:D35"/>
    <mergeCell ref="I36:I39"/>
    <mergeCell ref="K36:O39"/>
    <mergeCell ref="C40:C45"/>
    <mergeCell ref="D40:D41"/>
    <mergeCell ref="H40:H45"/>
    <mergeCell ref="I40:I45"/>
    <mergeCell ref="K40:O45"/>
    <mergeCell ref="D42:D45"/>
    <mergeCell ref="C36:C39"/>
    <mergeCell ref="D36:D37"/>
    <mergeCell ref="H36:H39"/>
    <mergeCell ref="A47:I47"/>
    <mergeCell ref="D48:I48"/>
    <mergeCell ref="K48:L48"/>
    <mergeCell ref="M48:N48"/>
    <mergeCell ref="B49:B53"/>
    <mergeCell ref="C49:C53"/>
    <mergeCell ref="D49:I49"/>
    <mergeCell ref="D50:I50"/>
    <mergeCell ref="D51:I51"/>
    <mergeCell ref="D52:I52"/>
    <mergeCell ref="B54:B57"/>
    <mergeCell ref="C54:C55"/>
    <mergeCell ref="D54:I54"/>
    <mergeCell ref="D55:I55"/>
    <mergeCell ref="C56:C57"/>
    <mergeCell ref="D56:I56"/>
    <mergeCell ref="D57:I57"/>
    <mergeCell ref="B40:B45"/>
    <mergeCell ref="B31:B39"/>
    <mergeCell ref="B63:B65"/>
    <mergeCell ref="C63:C65"/>
    <mergeCell ref="D63:I63"/>
    <mergeCell ref="D64:I64"/>
    <mergeCell ref="D65:I65"/>
    <mergeCell ref="B58:B62"/>
    <mergeCell ref="C58:C59"/>
    <mergeCell ref="D58:I58"/>
    <mergeCell ref="D59:I59"/>
    <mergeCell ref="C60:C62"/>
    <mergeCell ref="D60:I60"/>
    <mergeCell ref="D61:I61"/>
    <mergeCell ref="D62:I62"/>
    <mergeCell ref="D53:I53"/>
  </mergeCells>
  <phoneticPr fontId="1"/>
  <printOptions horizontalCentered="1"/>
  <pageMargins left="0.39370078740157483" right="0.39370078740157483" top="0.59055118110236227" bottom="0.59055118110236227" header="0.31496062992125984" footer="0.31496062992125984"/>
  <pageSetup paperSize="8"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593C8-366C-4A05-BF12-3B03F47EBBE7}">
  <dimension ref="A1:CN124"/>
  <sheetViews>
    <sheetView topLeftCell="BH33" zoomScaleNormal="100" workbookViewId="0">
      <selection activeCell="CL42" sqref="CL42:CL58"/>
    </sheetView>
  </sheetViews>
  <sheetFormatPr defaultColWidth="9" defaultRowHeight="13.5" x14ac:dyDescent="0.15"/>
  <cols>
    <col min="1" max="1" width="7.125" style="2" customWidth="1"/>
    <col min="2" max="2" width="13.625" style="2" customWidth="1"/>
    <col min="3" max="3" width="23" style="2" customWidth="1"/>
    <col min="4" max="4" width="3.125" style="2" customWidth="1"/>
    <col min="5" max="6" width="3.25" style="2" customWidth="1"/>
    <col min="7" max="7" width="43" style="2" customWidth="1"/>
    <col min="8" max="12" width="4.375" style="2" customWidth="1"/>
    <col min="13" max="13" width="17.75" style="2" customWidth="1"/>
    <col min="14" max="16" width="4.375" style="2" customWidth="1"/>
    <col min="17" max="17" width="5.625" style="2" customWidth="1"/>
    <col min="18" max="18" width="2.625" style="2" customWidth="1"/>
    <col min="19" max="19" width="2.5" style="2" bestFit="1" customWidth="1"/>
    <col min="20" max="66" width="2.5" style="2" customWidth="1"/>
    <col min="67" max="71" width="2.625" style="2" customWidth="1"/>
    <col min="72" max="73" width="9" style="2"/>
    <col min="74" max="78" width="4.125" style="14" customWidth="1"/>
    <col min="79" max="79" width="6.375" style="15" customWidth="1"/>
    <col min="80" max="80" width="4.875" style="15" customWidth="1"/>
    <col min="81" max="81" width="3" style="2" bestFit="1" customWidth="1"/>
    <col min="82" max="82" width="7.375" style="2" bestFit="1" customWidth="1"/>
    <col min="83" max="83" width="11.125" style="2" customWidth="1"/>
    <col min="84" max="84" width="3.375" style="2" bestFit="1" customWidth="1"/>
    <col min="85" max="85" width="6.75" style="2" bestFit="1" customWidth="1"/>
    <col min="86" max="86" width="9.375" style="16" customWidth="1"/>
    <col min="87" max="90" width="7.75" style="16" customWidth="1"/>
    <col min="91" max="91" width="7.75" style="2" bestFit="1" customWidth="1"/>
    <col min="92" max="16384" width="9" style="2"/>
  </cols>
  <sheetData>
    <row r="1" spans="1:92" ht="21" x14ac:dyDescent="0.15">
      <c r="A1" s="1" t="s">
        <v>293</v>
      </c>
      <c r="BV1" s="3" t="s">
        <v>0</v>
      </c>
      <c r="BW1" s="4" t="s">
        <v>1</v>
      </c>
      <c r="BX1" s="4" t="s">
        <v>2</v>
      </c>
      <c r="BY1" s="4" t="s">
        <v>3</v>
      </c>
      <c r="BZ1" s="5" t="s">
        <v>4</v>
      </c>
      <c r="CH1" s="3" t="s">
        <v>0</v>
      </c>
      <c r="CI1" s="4" t="s">
        <v>1</v>
      </c>
      <c r="CJ1" s="4" t="s">
        <v>2</v>
      </c>
      <c r="CK1" s="4" t="s">
        <v>3</v>
      </c>
      <c r="CL1" s="5" t="s">
        <v>4</v>
      </c>
    </row>
    <row r="2" spans="1:92" ht="52.5" customHeight="1" x14ac:dyDescent="0.15">
      <c r="A2" s="148" t="s">
        <v>294</v>
      </c>
      <c r="B2" s="148"/>
      <c r="C2" s="148"/>
      <c r="D2" s="148"/>
      <c r="E2" s="148"/>
      <c r="F2" s="148"/>
      <c r="G2" s="148"/>
      <c r="H2" s="150" t="s">
        <v>64</v>
      </c>
      <c r="I2" s="151"/>
      <c r="J2" s="151"/>
      <c r="K2" s="151"/>
      <c r="L2" s="151"/>
      <c r="M2" s="151"/>
      <c r="N2" s="151"/>
      <c r="O2" s="151"/>
      <c r="P2" s="152"/>
      <c r="BV2" s="124" t="s">
        <v>9</v>
      </c>
      <c r="BW2" s="126" t="s">
        <v>7</v>
      </c>
      <c r="BX2" s="126" t="s">
        <v>8</v>
      </c>
      <c r="BY2" s="128" t="s">
        <v>5</v>
      </c>
      <c r="BZ2" s="130" t="s">
        <v>6</v>
      </c>
      <c r="CH2" s="124" t="s">
        <v>9</v>
      </c>
      <c r="CI2" s="126" t="s">
        <v>7</v>
      </c>
      <c r="CJ2" s="126" t="s">
        <v>8</v>
      </c>
      <c r="CK2" s="128" t="s">
        <v>5</v>
      </c>
      <c r="CL2" s="130" t="s">
        <v>6</v>
      </c>
    </row>
    <row r="3" spans="1:92" ht="22.9" customHeight="1" x14ac:dyDescent="0.15">
      <c r="A3" s="149"/>
      <c r="B3" s="149"/>
      <c r="C3" s="149"/>
      <c r="D3" s="149"/>
      <c r="E3" s="149"/>
      <c r="F3" s="149"/>
      <c r="G3" s="149"/>
      <c r="H3" s="153"/>
      <c r="I3" s="154"/>
      <c r="J3" s="154"/>
      <c r="K3" s="154"/>
      <c r="L3" s="154"/>
      <c r="M3" s="154"/>
      <c r="N3" s="154"/>
      <c r="O3" s="154"/>
      <c r="P3" s="155"/>
      <c r="R3" s="168" t="s">
        <v>159</v>
      </c>
      <c r="S3" s="168" t="s">
        <v>213</v>
      </c>
      <c r="T3" s="168" t="s">
        <v>323</v>
      </c>
      <c r="U3" s="168" t="s">
        <v>220</v>
      </c>
      <c r="V3" s="168" t="s">
        <v>161</v>
      </c>
      <c r="W3" s="168" t="s">
        <v>215</v>
      </c>
      <c r="X3" s="168" t="s">
        <v>337</v>
      </c>
      <c r="Y3" s="168" t="s">
        <v>324</v>
      </c>
      <c r="Z3" s="168" t="s">
        <v>325</v>
      </c>
      <c r="AA3" s="168" t="s">
        <v>326</v>
      </c>
      <c r="AB3" s="168" t="s">
        <v>165</v>
      </c>
      <c r="AC3" s="168" t="s">
        <v>166</v>
      </c>
      <c r="AD3" s="168" t="s">
        <v>167</v>
      </c>
      <c r="AE3" s="168" t="s">
        <v>338</v>
      </c>
      <c r="AF3" s="168" t="s">
        <v>339</v>
      </c>
      <c r="AG3" s="168" t="s">
        <v>169</v>
      </c>
      <c r="AH3" s="168" t="s">
        <v>170</v>
      </c>
      <c r="AI3" s="168" t="s">
        <v>171</v>
      </c>
      <c r="AJ3" s="168" t="s">
        <v>216</v>
      </c>
      <c r="AK3" s="168" t="s">
        <v>340</v>
      </c>
      <c r="AL3" s="169" t="s">
        <v>335</v>
      </c>
      <c r="AM3" s="168" t="s">
        <v>173</v>
      </c>
      <c r="AN3" s="168" t="s">
        <v>174</v>
      </c>
      <c r="AO3" s="168" t="s">
        <v>175</v>
      </c>
      <c r="AP3" s="168" t="s">
        <v>176</v>
      </c>
      <c r="AQ3" s="168" t="s">
        <v>327</v>
      </c>
      <c r="AR3" s="168" t="s">
        <v>328</v>
      </c>
      <c r="AS3" s="168" t="s">
        <v>329</v>
      </c>
      <c r="AT3" s="168" t="s">
        <v>330</v>
      </c>
      <c r="AU3" s="168" t="s">
        <v>183</v>
      </c>
      <c r="AV3" s="168" t="s">
        <v>217</v>
      </c>
      <c r="AW3" s="168" t="s">
        <v>184</v>
      </c>
      <c r="AX3" s="168" t="s">
        <v>341</v>
      </c>
      <c r="AY3" s="168" t="s">
        <v>218</v>
      </c>
      <c r="AZ3" s="168" t="s">
        <v>219</v>
      </c>
      <c r="BA3" s="168" t="s">
        <v>342</v>
      </c>
      <c r="BB3" s="168" t="s">
        <v>185</v>
      </c>
      <c r="BC3" s="168" t="s">
        <v>186</v>
      </c>
      <c r="BD3" s="168" t="s">
        <v>343</v>
      </c>
      <c r="BE3" s="168" t="s">
        <v>187</v>
      </c>
      <c r="BF3" s="168" t="s">
        <v>134</v>
      </c>
      <c r="BG3" s="168" t="s">
        <v>331</v>
      </c>
      <c r="BH3" s="168" t="s">
        <v>221</v>
      </c>
      <c r="BI3" s="168" t="s">
        <v>336</v>
      </c>
      <c r="BJ3" s="168" t="s">
        <v>190</v>
      </c>
      <c r="BK3" s="168" t="s">
        <v>191</v>
      </c>
      <c r="BL3" s="168" t="s">
        <v>344</v>
      </c>
      <c r="BM3" s="168" t="s">
        <v>332</v>
      </c>
      <c r="BN3" s="168" t="s">
        <v>333</v>
      </c>
      <c r="BO3" s="168" t="s">
        <v>345</v>
      </c>
      <c r="BP3" s="168" t="s">
        <v>222</v>
      </c>
      <c r="BQ3" s="168" t="s">
        <v>334</v>
      </c>
      <c r="BR3" s="168" t="s">
        <v>224</v>
      </c>
      <c r="BS3" s="168" t="s">
        <v>225</v>
      </c>
      <c r="BV3" s="125"/>
      <c r="BW3" s="127"/>
      <c r="BX3" s="127"/>
      <c r="BY3" s="129"/>
      <c r="BZ3" s="131"/>
      <c r="CH3" s="125"/>
      <c r="CI3" s="127"/>
      <c r="CJ3" s="127"/>
      <c r="CK3" s="129"/>
      <c r="CL3" s="131"/>
      <c r="CM3" s="6" t="s">
        <v>359</v>
      </c>
    </row>
    <row r="4" spans="1:92" ht="21" customHeight="1" x14ac:dyDescent="0.15">
      <c r="A4" s="22" t="s">
        <v>23</v>
      </c>
      <c r="B4" s="22" t="s">
        <v>22</v>
      </c>
      <c r="C4" s="159" t="s">
        <v>21</v>
      </c>
      <c r="D4" s="159"/>
      <c r="E4" s="159"/>
      <c r="F4" s="159"/>
      <c r="G4" s="22" t="s">
        <v>24</v>
      </c>
      <c r="H4" s="156"/>
      <c r="I4" s="157"/>
      <c r="J4" s="157"/>
      <c r="K4" s="157"/>
      <c r="L4" s="157"/>
      <c r="M4" s="157"/>
      <c r="N4" s="157"/>
      <c r="O4" s="157"/>
      <c r="P4" s="158"/>
      <c r="R4" s="168"/>
      <c r="S4" s="168"/>
      <c r="T4" s="168"/>
      <c r="U4" s="168"/>
      <c r="V4" s="168"/>
      <c r="W4" s="168"/>
      <c r="X4" s="168"/>
      <c r="Y4" s="168"/>
      <c r="Z4" s="168"/>
      <c r="AA4" s="168"/>
      <c r="AB4" s="168"/>
      <c r="AC4" s="168"/>
      <c r="AD4" s="168"/>
      <c r="AE4" s="168"/>
      <c r="AF4" s="168"/>
      <c r="AG4" s="168"/>
      <c r="AH4" s="168"/>
      <c r="AI4" s="168"/>
      <c r="AJ4" s="168"/>
      <c r="AK4" s="168"/>
      <c r="AL4" s="169"/>
      <c r="AM4" s="168"/>
      <c r="AN4" s="168"/>
      <c r="AO4" s="168"/>
      <c r="AP4" s="168"/>
      <c r="AQ4" s="168"/>
      <c r="AR4" s="168"/>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c r="BS4" s="168"/>
      <c r="BU4" s="2">
        <v>3</v>
      </c>
      <c r="BV4" s="15">
        <v>5</v>
      </c>
      <c r="BW4" s="15">
        <v>4</v>
      </c>
      <c r="BX4" s="15">
        <v>2</v>
      </c>
      <c r="BY4" s="15">
        <v>1</v>
      </c>
      <c r="BZ4" s="15">
        <v>0</v>
      </c>
      <c r="CA4" s="15" t="s">
        <v>70</v>
      </c>
      <c r="CH4" s="17">
        <v>5</v>
      </c>
      <c r="CI4" s="17">
        <v>4</v>
      </c>
      <c r="CJ4" s="17">
        <v>2</v>
      </c>
      <c r="CK4" s="17">
        <v>1</v>
      </c>
      <c r="CL4" s="17">
        <v>0</v>
      </c>
    </row>
    <row r="5" spans="1:92" ht="18" customHeight="1" x14ac:dyDescent="0.15">
      <c r="A5" s="85" t="s">
        <v>296</v>
      </c>
      <c r="B5" s="86" t="s">
        <v>17</v>
      </c>
      <c r="C5" s="132" t="s">
        <v>297</v>
      </c>
      <c r="D5" s="133"/>
      <c r="E5" s="133"/>
      <c r="F5" s="134"/>
      <c r="G5" s="12" t="s">
        <v>147</v>
      </c>
      <c r="H5" s="141" t="s">
        <v>346</v>
      </c>
      <c r="I5" s="142"/>
      <c r="J5" s="142"/>
      <c r="K5" s="142"/>
      <c r="L5" s="142"/>
      <c r="M5" s="142"/>
      <c r="N5" s="142"/>
      <c r="O5" s="142"/>
      <c r="P5" s="143"/>
      <c r="R5" s="12">
        <v>4</v>
      </c>
      <c r="S5" s="12">
        <v>4</v>
      </c>
      <c r="T5" s="12">
        <v>4</v>
      </c>
      <c r="U5" s="12">
        <v>2</v>
      </c>
      <c r="V5" s="12">
        <v>4</v>
      </c>
      <c r="W5" s="12">
        <v>4</v>
      </c>
      <c r="X5" s="12">
        <v>4</v>
      </c>
      <c r="Y5" s="12">
        <v>4</v>
      </c>
      <c r="Z5" s="12">
        <v>4</v>
      </c>
      <c r="AA5" s="12">
        <v>4</v>
      </c>
      <c r="AB5" s="12">
        <v>4</v>
      </c>
      <c r="AC5" s="12">
        <v>4</v>
      </c>
      <c r="AD5" s="12">
        <v>5</v>
      </c>
      <c r="AE5" s="12">
        <v>4</v>
      </c>
      <c r="AF5" s="12">
        <v>4</v>
      </c>
      <c r="AG5" s="12">
        <v>2</v>
      </c>
      <c r="AH5" s="12">
        <v>5</v>
      </c>
      <c r="AI5" s="12">
        <v>4</v>
      </c>
      <c r="AJ5" s="12">
        <v>4</v>
      </c>
      <c r="AK5" s="12">
        <v>4</v>
      </c>
      <c r="AL5" s="12">
        <v>4</v>
      </c>
      <c r="AM5" s="12">
        <v>0</v>
      </c>
      <c r="AN5" s="12">
        <v>4</v>
      </c>
      <c r="AO5" s="12">
        <v>4</v>
      </c>
      <c r="AP5" s="12">
        <v>2</v>
      </c>
      <c r="AQ5" s="12">
        <v>4</v>
      </c>
      <c r="AR5" s="12">
        <v>4</v>
      </c>
      <c r="AS5" s="12">
        <v>5</v>
      </c>
      <c r="AT5" s="12">
        <v>4</v>
      </c>
      <c r="AU5" s="12">
        <v>2</v>
      </c>
      <c r="AV5" s="12">
        <v>4</v>
      </c>
      <c r="AW5" s="12">
        <v>5</v>
      </c>
      <c r="AX5" s="12">
        <v>4</v>
      </c>
      <c r="AY5" s="12">
        <v>4</v>
      </c>
      <c r="AZ5" s="12">
        <v>2</v>
      </c>
      <c r="BA5" s="12">
        <v>4</v>
      </c>
      <c r="BB5" s="12">
        <v>4</v>
      </c>
      <c r="BC5" s="12">
        <v>5</v>
      </c>
      <c r="BD5" s="12">
        <v>4</v>
      </c>
      <c r="BE5" s="12">
        <v>4</v>
      </c>
      <c r="BF5" s="12">
        <v>4</v>
      </c>
      <c r="BG5" s="12">
        <v>0</v>
      </c>
      <c r="BH5" s="12">
        <v>4</v>
      </c>
      <c r="BI5" s="12">
        <v>2</v>
      </c>
      <c r="BJ5" s="12">
        <v>4</v>
      </c>
      <c r="BK5" s="12">
        <v>4</v>
      </c>
      <c r="BL5" s="12">
        <v>4</v>
      </c>
      <c r="BM5" s="12">
        <v>4</v>
      </c>
      <c r="BN5" s="12">
        <v>4</v>
      </c>
      <c r="BO5" s="12">
        <v>4</v>
      </c>
      <c r="BP5" s="12">
        <v>0</v>
      </c>
      <c r="BQ5" s="12">
        <v>0</v>
      </c>
      <c r="BR5" s="12">
        <v>4</v>
      </c>
      <c r="BS5" s="12">
        <v>4</v>
      </c>
      <c r="BU5" s="14">
        <f t="shared" ref="BU5:BZ5" si="0">COUNTIF($R5:$BS5,BU$4)</f>
        <v>0</v>
      </c>
      <c r="BV5" s="14">
        <f t="shared" si="0"/>
        <v>5</v>
      </c>
      <c r="BW5" s="14">
        <f t="shared" si="0"/>
        <v>39</v>
      </c>
      <c r="BX5" s="14">
        <f t="shared" si="0"/>
        <v>6</v>
      </c>
      <c r="BY5" s="14">
        <f t="shared" si="0"/>
        <v>0</v>
      </c>
      <c r="BZ5" s="14">
        <f t="shared" si="0"/>
        <v>4</v>
      </c>
      <c r="CA5" s="61">
        <f>(BV5*5+BW5*4+BX5*2+BY5*1)/SUM(BV5:BY5)</f>
        <v>3.86</v>
      </c>
      <c r="CB5" s="62">
        <f t="shared" ref="CB5:CB37" si="1">ROUND(CA5,1)</f>
        <v>3.9</v>
      </c>
      <c r="CC5" s="2" t="str">
        <f>IF(CA5&gt;=4,"A",IF(CA5&gt;=3,"B","C"))</f>
        <v>B</v>
      </c>
      <c r="CD5" s="2" t="str">
        <f>CC5&amp;"("&amp;CB5&amp;")"</f>
        <v>B(3.9)</v>
      </c>
      <c r="CE5" s="55" t="str">
        <f>CF5&amp;CG5</f>
        <v>⬆0.1</v>
      </c>
      <c r="CF5" s="2" t="str">
        <f>IF(CG5&gt;0,"⬆",IF(CG5&lt;0,"▽","±"))</f>
        <v>⬆</v>
      </c>
      <c r="CG5" s="37">
        <f t="shared" ref="CG5:CG22" si="2">CB5-CM5</f>
        <v>0.10000000000000009</v>
      </c>
      <c r="CH5" s="18">
        <f>BV5/SUM($BV5:$BY5)</f>
        <v>0.1</v>
      </c>
      <c r="CI5" s="18">
        <f>BW5/SUM($BV5:$BY5)</f>
        <v>0.78</v>
      </c>
      <c r="CJ5" s="18">
        <f>BX5/SUM($BV5:$BY5)</f>
        <v>0.12</v>
      </c>
      <c r="CK5" s="18">
        <f>BY5/SUM($BV5:$BY5)</f>
        <v>0</v>
      </c>
      <c r="CL5" s="18">
        <f>BZ5/SUM($BV5:$BY5)</f>
        <v>0.08</v>
      </c>
      <c r="CM5" s="54">
        <v>3.8</v>
      </c>
      <c r="CN5" s="51" t="s">
        <v>75</v>
      </c>
    </row>
    <row r="6" spans="1:92" ht="16.5" customHeight="1" x14ac:dyDescent="0.15">
      <c r="A6" s="85"/>
      <c r="B6" s="86"/>
      <c r="C6" s="135"/>
      <c r="D6" s="136"/>
      <c r="E6" s="136"/>
      <c r="F6" s="137"/>
      <c r="G6" s="12" t="s">
        <v>298</v>
      </c>
      <c r="H6" s="144"/>
      <c r="I6" s="142"/>
      <c r="J6" s="142"/>
      <c r="K6" s="142"/>
      <c r="L6" s="142"/>
      <c r="M6" s="142"/>
      <c r="N6" s="142"/>
      <c r="O6" s="142"/>
      <c r="P6" s="143"/>
      <c r="R6" s="12">
        <v>4</v>
      </c>
      <c r="S6" s="12">
        <v>2</v>
      </c>
      <c r="T6" s="12">
        <v>4</v>
      </c>
      <c r="U6" s="12">
        <v>2</v>
      </c>
      <c r="V6" s="12">
        <v>4</v>
      </c>
      <c r="W6" s="12">
        <v>4</v>
      </c>
      <c r="X6" s="12">
        <v>2</v>
      </c>
      <c r="Y6" s="12">
        <v>4</v>
      </c>
      <c r="Z6" s="12">
        <v>2</v>
      </c>
      <c r="AA6" s="12">
        <v>4</v>
      </c>
      <c r="AB6" s="12">
        <v>1</v>
      </c>
      <c r="AC6" s="12">
        <v>4</v>
      </c>
      <c r="AD6" s="12">
        <v>4</v>
      </c>
      <c r="AE6" s="12">
        <v>4</v>
      </c>
      <c r="AF6" s="12">
        <v>4</v>
      </c>
      <c r="AG6" s="12">
        <v>2</v>
      </c>
      <c r="AH6" s="12">
        <v>4</v>
      </c>
      <c r="AI6" s="12">
        <v>4</v>
      </c>
      <c r="AJ6" s="12">
        <v>4</v>
      </c>
      <c r="AK6" s="12">
        <v>4</v>
      </c>
      <c r="AL6" s="12">
        <v>4</v>
      </c>
      <c r="AM6" s="12">
        <v>4</v>
      </c>
      <c r="AN6" s="12">
        <v>5</v>
      </c>
      <c r="AO6" s="12">
        <v>4</v>
      </c>
      <c r="AP6" s="12">
        <v>4</v>
      </c>
      <c r="AQ6" s="12">
        <v>4</v>
      </c>
      <c r="AR6" s="12">
        <v>5</v>
      </c>
      <c r="AS6" s="12">
        <v>5</v>
      </c>
      <c r="AT6" s="12">
        <v>5</v>
      </c>
      <c r="AU6" s="12">
        <v>2</v>
      </c>
      <c r="AV6" s="12">
        <v>4</v>
      </c>
      <c r="AW6" s="12">
        <v>4</v>
      </c>
      <c r="AX6" s="12">
        <v>4</v>
      </c>
      <c r="AY6" s="12">
        <v>4</v>
      </c>
      <c r="AZ6" s="12">
        <v>2</v>
      </c>
      <c r="BA6" s="12">
        <v>2</v>
      </c>
      <c r="BB6" s="12">
        <v>4</v>
      </c>
      <c r="BC6" s="12">
        <v>5</v>
      </c>
      <c r="BD6" s="12">
        <v>5</v>
      </c>
      <c r="BE6" s="12">
        <v>4</v>
      </c>
      <c r="BF6" s="12">
        <v>4</v>
      </c>
      <c r="BG6" s="12">
        <v>0</v>
      </c>
      <c r="BH6" s="12">
        <v>4</v>
      </c>
      <c r="BI6" s="12">
        <v>4</v>
      </c>
      <c r="BJ6" s="12">
        <v>4</v>
      </c>
      <c r="BK6" s="12">
        <v>2</v>
      </c>
      <c r="BL6" s="12">
        <v>4</v>
      </c>
      <c r="BM6" s="12">
        <v>2</v>
      </c>
      <c r="BN6" s="12">
        <v>4</v>
      </c>
      <c r="BO6" s="12">
        <v>4</v>
      </c>
      <c r="BP6" s="12">
        <v>0</v>
      </c>
      <c r="BQ6" s="12">
        <v>0</v>
      </c>
      <c r="BR6" s="12">
        <v>4</v>
      </c>
      <c r="BS6" s="12">
        <v>4</v>
      </c>
      <c r="BU6" s="14">
        <f t="shared" ref="BU6:BU37" si="3">COUNTIF($R6:$BS6,BU$4)</f>
        <v>0</v>
      </c>
      <c r="BV6" s="14">
        <f t="shared" ref="BV6:BZ37" si="4">COUNTIF($R6:$BS6,BV$4)</f>
        <v>6</v>
      </c>
      <c r="BW6" s="14">
        <f t="shared" si="4"/>
        <v>34</v>
      </c>
      <c r="BX6" s="14">
        <f t="shared" si="4"/>
        <v>10</v>
      </c>
      <c r="BY6" s="14">
        <f t="shared" si="4"/>
        <v>1</v>
      </c>
      <c r="BZ6" s="14">
        <f t="shared" si="4"/>
        <v>3</v>
      </c>
      <c r="CA6" s="61">
        <f t="shared" ref="CA6:CA58" si="5">(BV6*5+BW6*4+BX6*2+BY6*1)/SUM(BV6:BY6)</f>
        <v>3.6666666666666665</v>
      </c>
      <c r="CB6" s="62">
        <f t="shared" si="1"/>
        <v>3.7</v>
      </c>
      <c r="CC6" s="2" t="str">
        <f t="shared" ref="CC6:CC37" si="6">IF(CA6&gt;=4,"A",IF(CA6&gt;=3,"B","C"))</f>
        <v>B</v>
      </c>
      <c r="CD6" s="2" t="str">
        <f t="shared" ref="CD6:CD37" si="7">CC6&amp;"("&amp;CB6&amp;")"</f>
        <v>B(3.7)</v>
      </c>
      <c r="CE6" s="55" t="str">
        <f t="shared" ref="CE6:CE36" si="8">CF6&amp;CG6</f>
        <v>▽-0.0999999999999996</v>
      </c>
      <c r="CF6" s="2" t="str">
        <f t="shared" ref="CF6:CF37" si="9">IF(CG6&gt;0,"⬆",IF(CG6&lt;0,"▽","±"))</f>
        <v>▽</v>
      </c>
      <c r="CG6" s="37">
        <f t="shared" si="2"/>
        <v>-9.9999999999999645E-2</v>
      </c>
      <c r="CH6" s="18">
        <f t="shared" ref="CH6:CH37" si="10">BV6/SUM($BV6:$BY6)</f>
        <v>0.11764705882352941</v>
      </c>
      <c r="CI6" s="18">
        <f t="shared" ref="CI6:CI37" si="11">BW6/SUM($BV6:$BY6)</f>
        <v>0.66666666666666663</v>
      </c>
      <c r="CJ6" s="18">
        <f t="shared" ref="CJ6:CJ37" si="12">BX6/SUM($BV6:$BY6)</f>
        <v>0.19607843137254902</v>
      </c>
      <c r="CK6" s="18">
        <f t="shared" ref="CK6:CK37" si="13">BY6/SUM($BV6:$BY6)</f>
        <v>1.9607843137254902E-2</v>
      </c>
      <c r="CL6" s="18">
        <f t="shared" ref="CL6:CL37" si="14">BZ6/SUM($BV6:$BY6)</f>
        <v>5.8823529411764705E-2</v>
      </c>
      <c r="CM6" s="54">
        <v>3.8</v>
      </c>
      <c r="CN6" s="51" t="s">
        <v>75</v>
      </c>
    </row>
    <row r="7" spans="1:92" ht="16.5" customHeight="1" x14ac:dyDescent="0.15">
      <c r="A7" s="85"/>
      <c r="B7" s="86"/>
      <c r="C7" s="135"/>
      <c r="D7" s="136"/>
      <c r="E7" s="136"/>
      <c r="F7" s="137"/>
      <c r="G7" s="12" t="s">
        <v>299</v>
      </c>
      <c r="H7" s="144"/>
      <c r="I7" s="142"/>
      <c r="J7" s="142"/>
      <c r="K7" s="142"/>
      <c r="L7" s="142"/>
      <c r="M7" s="142"/>
      <c r="N7" s="142"/>
      <c r="O7" s="142"/>
      <c r="P7" s="143"/>
      <c r="R7" s="12">
        <v>4</v>
      </c>
      <c r="S7" s="12">
        <v>4</v>
      </c>
      <c r="T7" s="12">
        <v>2</v>
      </c>
      <c r="U7" s="12">
        <v>2</v>
      </c>
      <c r="V7" s="12">
        <v>4</v>
      </c>
      <c r="W7" s="12">
        <v>4</v>
      </c>
      <c r="X7" s="12">
        <v>4</v>
      </c>
      <c r="Y7" s="12">
        <v>4</v>
      </c>
      <c r="Z7" s="12">
        <v>4</v>
      </c>
      <c r="AA7" s="12">
        <v>4</v>
      </c>
      <c r="AB7" s="12">
        <v>4</v>
      </c>
      <c r="AC7" s="12">
        <v>4</v>
      </c>
      <c r="AD7" s="12">
        <v>4</v>
      </c>
      <c r="AE7" s="12">
        <v>4</v>
      </c>
      <c r="AF7" s="12">
        <v>4</v>
      </c>
      <c r="AG7" s="12">
        <v>2</v>
      </c>
      <c r="AH7" s="12">
        <v>4</v>
      </c>
      <c r="AI7" s="12">
        <v>4</v>
      </c>
      <c r="AJ7" s="12">
        <v>4</v>
      </c>
      <c r="AK7" s="12">
        <v>4</v>
      </c>
      <c r="AL7" s="12">
        <v>4</v>
      </c>
      <c r="AM7" s="12">
        <v>4</v>
      </c>
      <c r="AN7" s="12">
        <v>4</v>
      </c>
      <c r="AO7" s="12">
        <v>4</v>
      </c>
      <c r="AP7" s="12">
        <v>2</v>
      </c>
      <c r="AQ7" s="12">
        <v>4</v>
      </c>
      <c r="AR7" s="12">
        <v>4</v>
      </c>
      <c r="AS7" s="12">
        <v>2</v>
      </c>
      <c r="AT7" s="12">
        <v>4</v>
      </c>
      <c r="AU7" s="12">
        <v>4</v>
      </c>
      <c r="AV7" s="12">
        <v>2</v>
      </c>
      <c r="AW7" s="12">
        <v>4</v>
      </c>
      <c r="AX7" s="12">
        <v>4</v>
      </c>
      <c r="AY7" s="12">
        <v>4</v>
      </c>
      <c r="AZ7" s="12">
        <v>4</v>
      </c>
      <c r="BA7" s="12">
        <v>4</v>
      </c>
      <c r="BB7" s="12">
        <v>4</v>
      </c>
      <c r="BC7" s="12">
        <v>5</v>
      </c>
      <c r="BD7" s="12">
        <v>4</v>
      </c>
      <c r="BE7" s="12">
        <v>4</v>
      </c>
      <c r="BF7" s="12">
        <v>4</v>
      </c>
      <c r="BG7" s="12">
        <v>4</v>
      </c>
      <c r="BH7" s="12">
        <v>0</v>
      </c>
      <c r="BI7" s="12">
        <v>4</v>
      </c>
      <c r="BJ7" s="12">
        <v>4</v>
      </c>
      <c r="BK7" s="12">
        <v>2</v>
      </c>
      <c r="BL7" s="12">
        <v>4</v>
      </c>
      <c r="BM7" s="12">
        <v>4</v>
      </c>
      <c r="BN7" s="12">
        <v>4</v>
      </c>
      <c r="BO7" s="12">
        <v>4</v>
      </c>
      <c r="BP7" s="12">
        <v>0</v>
      </c>
      <c r="BQ7" s="12">
        <v>0</v>
      </c>
      <c r="BR7" s="12">
        <v>4</v>
      </c>
      <c r="BS7" s="12">
        <v>2</v>
      </c>
      <c r="BU7" s="14">
        <f t="shared" si="3"/>
        <v>0</v>
      </c>
      <c r="BV7" s="14">
        <f t="shared" si="4"/>
        <v>1</v>
      </c>
      <c r="BW7" s="14">
        <f t="shared" si="4"/>
        <v>42</v>
      </c>
      <c r="BX7" s="14">
        <f t="shared" si="4"/>
        <v>8</v>
      </c>
      <c r="BY7" s="14">
        <f t="shared" si="4"/>
        <v>0</v>
      </c>
      <c r="BZ7" s="14">
        <f t="shared" si="4"/>
        <v>3</v>
      </c>
      <c r="CA7" s="61">
        <f t="shared" si="5"/>
        <v>3.7058823529411766</v>
      </c>
      <c r="CB7" s="62">
        <f t="shared" si="1"/>
        <v>3.7</v>
      </c>
      <c r="CC7" s="2" t="str">
        <f t="shared" si="6"/>
        <v>B</v>
      </c>
      <c r="CD7" s="2" t="str">
        <f t="shared" si="7"/>
        <v>B(3.7)</v>
      </c>
      <c r="CE7" s="55" t="str">
        <f t="shared" si="8"/>
        <v>▽-0.6</v>
      </c>
      <c r="CF7" s="2" t="str">
        <f t="shared" si="9"/>
        <v>▽</v>
      </c>
      <c r="CG7" s="37">
        <f t="shared" si="2"/>
        <v>-0.59999999999999964</v>
      </c>
      <c r="CH7" s="18">
        <f t="shared" si="10"/>
        <v>1.9607843137254902E-2</v>
      </c>
      <c r="CI7" s="18">
        <f t="shared" si="11"/>
        <v>0.82352941176470584</v>
      </c>
      <c r="CJ7" s="18">
        <f t="shared" si="12"/>
        <v>0.15686274509803921</v>
      </c>
      <c r="CK7" s="18">
        <f t="shared" si="13"/>
        <v>0</v>
      </c>
      <c r="CL7" s="18">
        <f t="shared" si="14"/>
        <v>5.8823529411764705E-2</v>
      </c>
      <c r="CM7" s="54">
        <v>4.3</v>
      </c>
      <c r="CN7" s="51" t="s">
        <v>71</v>
      </c>
    </row>
    <row r="8" spans="1:92" ht="16.5" customHeight="1" x14ac:dyDescent="0.15">
      <c r="A8" s="85"/>
      <c r="B8" s="86"/>
      <c r="C8" s="138"/>
      <c r="D8" s="139"/>
      <c r="E8" s="139"/>
      <c r="F8" s="140"/>
      <c r="G8" s="12" t="s">
        <v>300</v>
      </c>
      <c r="H8" s="144"/>
      <c r="I8" s="142"/>
      <c r="J8" s="142"/>
      <c r="K8" s="142"/>
      <c r="L8" s="142"/>
      <c r="M8" s="142"/>
      <c r="N8" s="142"/>
      <c r="O8" s="142"/>
      <c r="P8" s="143"/>
      <c r="R8" s="12">
        <v>4</v>
      </c>
      <c r="S8" s="12">
        <v>2</v>
      </c>
      <c r="T8" s="12">
        <v>2</v>
      </c>
      <c r="U8" s="12">
        <v>2</v>
      </c>
      <c r="V8" s="12">
        <v>4</v>
      </c>
      <c r="W8" s="12">
        <v>2</v>
      </c>
      <c r="X8" s="12">
        <v>2</v>
      </c>
      <c r="Y8" s="12">
        <v>2</v>
      </c>
      <c r="Z8" s="12">
        <v>2</v>
      </c>
      <c r="AA8" s="12">
        <v>4</v>
      </c>
      <c r="AB8" s="12">
        <v>1</v>
      </c>
      <c r="AC8" s="12">
        <v>2</v>
      </c>
      <c r="AD8" s="12">
        <v>4</v>
      </c>
      <c r="AE8" s="12">
        <v>2</v>
      </c>
      <c r="AF8" s="12">
        <v>4</v>
      </c>
      <c r="AG8" s="12">
        <v>2</v>
      </c>
      <c r="AH8" s="12">
        <v>4</v>
      </c>
      <c r="AI8" s="12">
        <v>4</v>
      </c>
      <c r="AJ8" s="12">
        <v>4</v>
      </c>
      <c r="AK8" s="12">
        <v>2</v>
      </c>
      <c r="AL8" s="12">
        <v>4</v>
      </c>
      <c r="AM8" s="12">
        <v>2</v>
      </c>
      <c r="AN8" s="12">
        <v>2</v>
      </c>
      <c r="AO8" s="12">
        <v>0</v>
      </c>
      <c r="AP8" s="12">
        <v>2</v>
      </c>
      <c r="AQ8" s="12">
        <v>4</v>
      </c>
      <c r="AR8" s="12">
        <v>4</v>
      </c>
      <c r="AS8" s="12">
        <v>2</v>
      </c>
      <c r="AT8" s="12">
        <v>2</v>
      </c>
      <c r="AU8" s="12">
        <v>2</v>
      </c>
      <c r="AV8" s="12">
        <v>2</v>
      </c>
      <c r="AW8" s="12">
        <v>4</v>
      </c>
      <c r="AX8" s="12">
        <v>1</v>
      </c>
      <c r="AY8" s="12">
        <v>2</v>
      </c>
      <c r="AZ8" s="12">
        <v>2</v>
      </c>
      <c r="BA8" s="12">
        <v>4</v>
      </c>
      <c r="BB8" s="12">
        <v>4</v>
      </c>
      <c r="BC8" s="12">
        <v>5</v>
      </c>
      <c r="BD8" s="12">
        <v>4</v>
      </c>
      <c r="BE8" s="12">
        <v>2</v>
      </c>
      <c r="BF8" s="12">
        <v>2</v>
      </c>
      <c r="BG8" s="12">
        <v>2</v>
      </c>
      <c r="BH8" s="12">
        <v>0</v>
      </c>
      <c r="BI8" s="12">
        <v>2</v>
      </c>
      <c r="BJ8" s="12">
        <v>4</v>
      </c>
      <c r="BK8" s="12">
        <v>2</v>
      </c>
      <c r="BL8" s="12">
        <v>4</v>
      </c>
      <c r="BM8" s="12">
        <v>4</v>
      </c>
      <c r="BN8" s="12">
        <v>4</v>
      </c>
      <c r="BO8" s="12">
        <v>4</v>
      </c>
      <c r="BP8" s="12">
        <v>0</v>
      </c>
      <c r="BQ8" s="12">
        <v>0</v>
      </c>
      <c r="BR8" s="12">
        <v>2</v>
      </c>
      <c r="BS8" s="12">
        <v>2</v>
      </c>
      <c r="BU8" s="14">
        <f t="shared" si="3"/>
        <v>0</v>
      </c>
      <c r="BV8" s="14">
        <f t="shared" si="4"/>
        <v>1</v>
      </c>
      <c r="BW8" s="14">
        <f t="shared" si="4"/>
        <v>20</v>
      </c>
      <c r="BX8" s="14">
        <f t="shared" si="4"/>
        <v>27</v>
      </c>
      <c r="BY8" s="14">
        <f t="shared" si="4"/>
        <v>2</v>
      </c>
      <c r="BZ8" s="14">
        <f t="shared" si="4"/>
        <v>4</v>
      </c>
      <c r="CA8" s="61">
        <f t="shared" si="5"/>
        <v>2.82</v>
      </c>
      <c r="CB8" s="62">
        <f t="shared" si="1"/>
        <v>2.8</v>
      </c>
      <c r="CC8" s="2" t="str">
        <f t="shared" si="6"/>
        <v>C</v>
      </c>
      <c r="CD8" s="2" t="str">
        <f t="shared" si="7"/>
        <v>C(2.8)</v>
      </c>
      <c r="CE8" s="55" t="str">
        <f t="shared" si="8"/>
        <v>▽-1</v>
      </c>
      <c r="CF8" s="2" t="str">
        <f t="shared" si="9"/>
        <v>▽</v>
      </c>
      <c r="CG8" s="37">
        <f t="shared" si="2"/>
        <v>-1</v>
      </c>
      <c r="CH8" s="18">
        <f t="shared" si="10"/>
        <v>0.02</v>
      </c>
      <c r="CI8" s="18">
        <f t="shared" si="11"/>
        <v>0.4</v>
      </c>
      <c r="CJ8" s="18">
        <f t="shared" si="12"/>
        <v>0.54</v>
      </c>
      <c r="CK8" s="18">
        <f t="shared" si="13"/>
        <v>0.04</v>
      </c>
      <c r="CL8" s="18">
        <f t="shared" si="14"/>
        <v>0.08</v>
      </c>
      <c r="CM8" s="54">
        <v>3.8</v>
      </c>
      <c r="CN8" s="51" t="s">
        <v>75</v>
      </c>
    </row>
    <row r="9" spans="1:92" ht="16.5" customHeight="1" x14ac:dyDescent="0.15">
      <c r="A9" s="85"/>
      <c r="B9" s="86"/>
      <c r="C9" s="132" t="s">
        <v>301</v>
      </c>
      <c r="D9" s="133"/>
      <c r="E9" s="133"/>
      <c r="F9" s="134"/>
      <c r="G9" s="12" t="s">
        <v>96</v>
      </c>
      <c r="H9" s="141" t="s">
        <v>347</v>
      </c>
      <c r="I9" s="142"/>
      <c r="J9" s="142"/>
      <c r="K9" s="142"/>
      <c r="L9" s="142"/>
      <c r="M9" s="142"/>
      <c r="N9" s="142"/>
      <c r="O9" s="142"/>
      <c r="P9" s="143"/>
      <c r="R9" s="12">
        <v>0</v>
      </c>
      <c r="S9" s="12">
        <v>0</v>
      </c>
      <c r="T9" s="12">
        <v>2</v>
      </c>
      <c r="U9" s="12">
        <v>2</v>
      </c>
      <c r="V9" s="12">
        <v>4</v>
      </c>
      <c r="W9" s="12">
        <v>4</v>
      </c>
      <c r="X9" s="12">
        <v>5</v>
      </c>
      <c r="Y9" s="12">
        <v>4</v>
      </c>
      <c r="Z9" s="12">
        <v>5</v>
      </c>
      <c r="AA9" s="12">
        <v>4</v>
      </c>
      <c r="AB9" s="12">
        <v>5</v>
      </c>
      <c r="AC9" s="12">
        <v>4</v>
      </c>
      <c r="AD9" s="12">
        <v>5</v>
      </c>
      <c r="AE9" s="12">
        <v>5</v>
      </c>
      <c r="AF9" s="12">
        <v>4</v>
      </c>
      <c r="AG9" s="12">
        <v>4</v>
      </c>
      <c r="AH9" s="12">
        <v>5</v>
      </c>
      <c r="AI9" s="12">
        <v>4</v>
      </c>
      <c r="AJ9" s="12">
        <v>0</v>
      </c>
      <c r="AK9" s="12">
        <v>4</v>
      </c>
      <c r="AL9" s="12">
        <v>4</v>
      </c>
      <c r="AM9" s="12">
        <v>4</v>
      </c>
      <c r="AN9" s="12">
        <v>4</v>
      </c>
      <c r="AO9" s="12">
        <v>4</v>
      </c>
      <c r="AP9" s="12">
        <v>4</v>
      </c>
      <c r="AQ9" s="12">
        <v>4</v>
      </c>
      <c r="AR9" s="12">
        <v>4</v>
      </c>
      <c r="AS9" s="12">
        <v>4</v>
      </c>
      <c r="AT9" s="12">
        <v>5</v>
      </c>
      <c r="AU9" s="12">
        <v>4</v>
      </c>
      <c r="AV9" s="12">
        <v>4</v>
      </c>
      <c r="AW9" s="12">
        <v>0</v>
      </c>
      <c r="AX9" s="12">
        <v>2</v>
      </c>
      <c r="AY9" s="12">
        <v>4</v>
      </c>
      <c r="AZ9" s="12">
        <v>0</v>
      </c>
      <c r="BA9" s="12">
        <v>4</v>
      </c>
      <c r="BB9" s="12">
        <v>4</v>
      </c>
      <c r="BC9" s="12">
        <v>5</v>
      </c>
      <c r="BD9" s="12">
        <v>4</v>
      </c>
      <c r="BE9" s="12">
        <v>0</v>
      </c>
      <c r="BF9" s="12">
        <v>2</v>
      </c>
      <c r="BG9" s="12">
        <v>2</v>
      </c>
      <c r="BH9" s="12">
        <v>4</v>
      </c>
      <c r="BI9" s="12">
        <v>4</v>
      </c>
      <c r="BJ9" s="12">
        <v>4</v>
      </c>
      <c r="BK9" s="12">
        <v>4</v>
      </c>
      <c r="BL9" s="12">
        <v>4</v>
      </c>
      <c r="BM9" s="12">
        <v>4</v>
      </c>
      <c r="BN9" s="12">
        <v>4</v>
      </c>
      <c r="BO9" s="12">
        <v>4</v>
      </c>
      <c r="BP9" s="12">
        <v>0</v>
      </c>
      <c r="BQ9" s="12">
        <v>0</v>
      </c>
      <c r="BR9" s="12">
        <v>0</v>
      </c>
      <c r="BS9" s="12">
        <v>5</v>
      </c>
      <c r="BU9" s="14">
        <f t="shared" si="3"/>
        <v>0</v>
      </c>
      <c r="BV9" s="14">
        <f t="shared" si="4"/>
        <v>9</v>
      </c>
      <c r="BW9" s="14">
        <f t="shared" si="4"/>
        <v>31</v>
      </c>
      <c r="BX9" s="14">
        <f t="shared" si="4"/>
        <v>5</v>
      </c>
      <c r="BY9" s="14">
        <f t="shared" si="4"/>
        <v>0</v>
      </c>
      <c r="BZ9" s="14">
        <f t="shared" si="4"/>
        <v>9</v>
      </c>
      <c r="CA9" s="61">
        <f t="shared" si="5"/>
        <v>3.9777777777777779</v>
      </c>
      <c r="CB9" s="62">
        <f t="shared" si="1"/>
        <v>4</v>
      </c>
      <c r="CC9" s="2" t="str">
        <f t="shared" si="6"/>
        <v>B</v>
      </c>
      <c r="CD9" s="2" t="str">
        <f t="shared" si="7"/>
        <v>B(4)</v>
      </c>
      <c r="CE9" s="55" t="str">
        <f t="shared" si="8"/>
        <v>▽-0.3</v>
      </c>
      <c r="CF9" s="2" t="str">
        <f t="shared" si="9"/>
        <v>▽</v>
      </c>
      <c r="CG9" s="37">
        <f t="shared" si="2"/>
        <v>-0.29999999999999982</v>
      </c>
      <c r="CH9" s="18">
        <f t="shared" si="10"/>
        <v>0.2</v>
      </c>
      <c r="CI9" s="18">
        <f t="shared" si="11"/>
        <v>0.68888888888888888</v>
      </c>
      <c r="CJ9" s="18">
        <f t="shared" si="12"/>
        <v>0.1111111111111111</v>
      </c>
      <c r="CK9" s="18">
        <f t="shared" si="13"/>
        <v>0</v>
      </c>
      <c r="CL9" s="18">
        <f t="shared" si="14"/>
        <v>0.2</v>
      </c>
      <c r="CM9" s="54">
        <v>4.3</v>
      </c>
      <c r="CN9" s="51" t="s">
        <v>71</v>
      </c>
    </row>
    <row r="10" spans="1:92" ht="16.5" customHeight="1" x14ac:dyDescent="0.15">
      <c r="A10" s="85"/>
      <c r="B10" s="86"/>
      <c r="C10" s="135"/>
      <c r="D10" s="136"/>
      <c r="E10" s="136"/>
      <c r="F10" s="137"/>
      <c r="G10" s="12" t="s">
        <v>302</v>
      </c>
      <c r="H10" s="144"/>
      <c r="I10" s="142"/>
      <c r="J10" s="142"/>
      <c r="K10" s="142"/>
      <c r="L10" s="142"/>
      <c r="M10" s="142"/>
      <c r="N10" s="142"/>
      <c r="O10" s="142"/>
      <c r="P10" s="143"/>
      <c r="R10" s="12">
        <v>5</v>
      </c>
      <c r="S10" s="12">
        <v>4</v>
      </c>
      <c r="T10" s="12">
        <v>5</v>
      </c>
      <c r="U10" s="12">
        <v>4</v>
      </c>
      <c r="V10" s="12">
        <v>4</v>
      </c>
      <c r="W10" s="12">
        <v>4</v>
      </c>
      <c r="X10" s="12">
        <v>5</v>
      </c>
      <c r="Y10" s="12">
        <v>4</v>
      </c>
      <c r="Z10" s="12">
        <v>5</v>
      </c>
      <c r="AA10" s="12">
        <v>4</v>
      </c>
      <c r="AB10" s="12">
        <v>5</v>
      </c>
      <c r="AC10" s="12">
        <v>4</v>
      </c>
      <c r="AD10" s="12">
        <v>5</v>
      </c>
      <c r="AE10" s="12">
        <v>5</v>
      </c>
      <c r="AF10" s="12">
        <v>5</v>
      </c>
      <c r="AG10" s="12">
        <v>4</v>
      </c>
      <c r="AH10" s="12">
        <v>4</v>
      </c>
      <c r="AI10" s="12">
        <v>4</v>
      </c>
      <c r="AJ10" s="12">
        <v>4</v>
      </c>
      <c r="AK10" s="12">
        <v>4</v>
      </c>
      <c r="AL10" s="12">
        <v>5</v>
      </c>
      <c r="AM10" s="12">
        <v>4</v>
      </c>
      <c r="AN10" s="12">
        <v>4</v>
      </c>
      <c r="AO10" s="12">
        <v>5</v>
      </c>
      <c r="AP10" s="12">
        <v>4</v>
      </c>
      <c r="AQ10" s="12">
        <v>5</v>
      </c>
      <c r="AR10" s="12">
        <v>5</v>
      </c>
      <c r="AS10" s="12">
        <v>4</v>
      </c>
      <c r="AT10" s="12">
        <v>5</v>
      </c>
      <c r="AU10" s="12">
        <v>4</v>
      </c>
      <c r="AV10" s="12">
        <v>4</v>
      </c>
      <c r="AW10" s="12">
        <v>0</v>
      </c>
      <c r="AX10" s="12">
        <v>5</v>
      </c>
      <c r="AY10" s="12">
        <v>4</v>
      </c>
      <c r="AZ10" s="12">
        <v>4</v>
      </c>
      <c r="BA10" s="12">
        <v>4</v>
      </c>
      <c r="BB10" s="12">
        <v>5</v>
      </c>
      <c r="BC10" s="12">
        <v>5</v>
      </c>
      <c r="BD10" s="12">
        <v>5</v>
      </c>
      <c r="BE10" s="12">
        <v>4</v>
      </c>
      <c r="BF10" s="12">
        <v>4</v>
      </c>
      <c r="BG10" s="12">
        <v>4</v>
      </c>
      <c r="BH10" s="12">
        <v>4</v>
      </c>
      <c r="BI10" s="12">
        <v>4</v>
      </c>
      <c r="BJ10" s="12">
        <v>5</v>
      </c>
      <c r="BK10" s="12">
        <v>4</v>
      </c>
      <c r="BL10" s="12">
        <v>4</v>
      </c>
      <c r="BM10" s="12">
        <v>5</v>
      </c>
      <c r="BN10" s="12">
        <v>4</v>
      </c>
      <c r="BO10" s="12">
        <v>4</v>
      </c>
      <c r="BP10" s="12">
        <v>0</v>
      </c>
      <c r="BQ10" s="12">
        <v>5</v>
      </c>
      <c r="BR10" s="12">
        <v>4</v>
      </c>
      <c r="BS10" s="12">
        <v>5</v>
      </c>
      <c r="BU10" s="14">
        <f t="shared" si="3"/>
        <v>0</v>
      </c>
      <c r="BV10" s="14">
        <f t="shared" si="4"/>
        <v>21</v>
      </c>
      <c r="BW10" s="14">
        <f t="shared" si="4"/>
        <v>31</v>
      </c>
      <c r="BX10" s="14">
        <f t="shared" si="4"/>
        <v>0</v>
      </c>
      <c r="BY10" s="14">
        <f t="shared" si="4"/>
        <v>0</v>
      </c>
      <c r="BZ10" s="14">
        <f t="shared" si="4"/>
        <v>2</v>
      </c>
      <c r="CA10" s="61">
        <f t="shared" si="5"/>
        <v>4.4038461538461542</v>
      </c>
      <c r="CB10" s="62">
        <f t="shared" si="1"/>
        <v>4.4000000000000004</v>
      </c>
      <c r="CC10" s="2" t="str">
        <f t="shared" si="6"/>
        <v>A</v>
      </c>
      <c r="CD10" s="2" t="str">
        <f t="shared" si="7"/>
        <v>A(4.4)</v>
      </c>
      <c r="CE10" s="55" t="str">
        <f t="shared" si="8"/>
        <v>▽-0.199999999999999</v>
      </c>
      <c r="CF10" s="2" t="str">
        <f t="shared" si="9"/>
        <v>▽</v>
      </c>
      <c r="CG10" s="37">
        <f t="shared" si="2"/>
        <v>-0.19999999999999929</v>
      </c>
      <c r="CH10" s="18">
        <f t="shared" si="10"/>
        <v>0.40384615384615385</v>
      </c>
      <c r="CI10" s="18">
        <f t="shared" si="11"/>
        <v>0.59615384615384615</v>
      </c>
      <c r="CJ10" s="18">
        <f t="shared" si="12"/>
        <v>0</v>
      </c>
      <c r="CK10" s="18">
        <f t="shared" si="13"/>
        <v>0</v>
      </c>
      <c r="CL10" s="18">
        <f t="shared" si="14"/>
        <v>3.8461538461538464E-2</v>
      </c>
      <c r="CM10" s="54">
        <v>4.5999999999999996</v>
      </c>
      <c r="CN10" s="51" t="s">
        <v>243</v>
      </c>
    </row>
    <row r="11" spans="1:92" ht="16.5" customHeight="1" x14ac:dyDescent="0.15">
      <c r="A11" s="85"/>
      <c r="B11" s="86"/>
      <c r="C11" s="138"/>
      <c r="D11" s="139"/>
      <c r="E11" s="139"/>
      <c r="F11" s="140"/>
      <c r="G11" s="12" t="s">
        <v>303</v>
      </c>
      <c r="H11" s="144"/>
      <c r="I11" s="142"/>
      <c r="J11" s="142"/>
      <c r="K11" s="142"/>
      <c r="L11" s="142"/>
      <c r="M11" s="142"/>
      <c r="N11" s="142"/>
      <c r="O11" s="142"/>
      <c r="P11" s="143"/>
      <c r="R11" s="12">
        <v>5</v>
      </c>
      <c r="S11" s="12">
        <v>5</v>
      </c>
      <c r="T11" s="12">
        <v>5</v>
      </c>
      <c r="U11" s="12">
        <v>4</v>
      </c>
      <c r="V11" s="12">
        <v>4</v>
      </c>
      <c r="W11" s="12">
        <v>4</v>
      </c>
      <c r="X11" s="12">
        <v>5</v>
      </c>
      <c r="Y11" s="12">
        <v>4</v>
      </c>
      <c r="Z11" s="12">
        <v>5</v>
      </c>
      <c r="AA11" s="12">
        <v>4</v>
      </c>
      <c r="AB11" s="12">
        <v>5</v>
      </c>
      <c r="AC11" s="12">
        <v>4</v>
      </c>
      <c r="AD11" s="12">
        <v>5</v>
      </c>
      <c r="AE11" s="12">
        <v>5</v>
      </c>
      <c r="AF11" s="12">
        <v>5</v>
      </c>
      <c r="AG11" s="12">
        <v>4</v>
      </c>
      <c r="AH11" s="12">
        <v>5</v>
      </c>
      <c r="AI11" s="12">
        <v>4</v>
      </c>
      <c r="AJ11" s="12">
        <v>4</v>
      </c>
      <c r="AK11" s="12">
        <v>4</v>
      </c>
      <c r="AL11" s="12">
        <v>5</v>
      </c>
      <c r="AM11" s="12">
        <v>4</v>
      </c>
      <c r="AN11" s="12">
        <v>4</v>
      </c>
      <c r="AO11" s="12">
        <v>5</v>
      </c>
      <c r="AP11" s="12">
        <v>4</v>
      </c>
      <c r="AQ11" s="12">
        <v>5</v>
      </c>
      <c r="AR11" s="12">
        <v>5</v>
      </c>
      <c r="AS11" s="12">
        <v>5</v>
      </c>
      <c r="AT11" s="12">
        <v>5</v>
      </c>
      <c r="AU11" s="12">
        <v>4</v>
      </c>
      <c r="AV11" s="12">
        <v>4</v>
      </c>
      <c r="AW11" s="12">
        <v>0</v>
      </c>
      <c r="AX11" s="12">
        <v>5</v>
      </c>
      <c r="AY11" s="12">
        <v>4</v>
      </c>
      <c r="AZ11" s="12">
        <v>4</v>
      </c>
      <c r="BA11" s="12">
        <v>4</v>
      </c>
      <c r="BB11" s="12">
        <v>5</v>
      </c>
      <c r="BC11" s="12">
        <v>5</v>
      </c>
      <c r="BD11" s="12">
        <v>5</v>
      </c>
      <c r="BE11" s="12">
        <v>4</v>
      </c>
      <c r="BF11" s="12">
        <v>5</v>
      </c>
      <c r="BG11" s="12">
        <v>4</v>
      </c>
      <c r="BH11" s="12">
        <v>4</v>
      </c>
      <c r="BI11" s="12">
        <v>4</v>
      </c>
      <c r="BJ11" s="12">
        <v>5</v>
      </c>
      <c r="BK11" s="12">
        <v>4</v>
      </c>
      <c r="BL11" s="12">
        <v>4</v>
      </c>
      <c r="BM11" s="12">
        <v>5</v>
      </c>
      <c r="BN11" s="12">
        <v>4</v>
      </c>
      <c r="BO11" s="12">
        <v>4</v>
      </c>
      <c r="BP11" s="12">
        <v>0</v>
      </c>
      <c r="BQ11" s="12">
        <v>5</v>
      </c>
      <c r="BR11" s="12">
        <v>5</v>
      </c>
      <c r="BS11" s="12">
        <v>4</v>
      </c>
      <c r="BU11" s="14">
        <f t="shared" si="3"/>
        <v>0</v>
      </c>
      <c r="BV11" s="14">
        <f t="shared" si="4"/>
        <v>25</v>
      </c>
      <c r="BW11" s="14">
        <f t="shared" si="4"/>
        <v>27</v>
      </c>
      <c r="BX11" s="14">
        <f t="shared" si="4"/>
        <v>0</v>
      </c>
      <c r="BY11" s="14">
        <f t="shared" si="4"/>
        <v>0</v>
      </c>
      <c r="BZ11" s="14">
        <f t="shared" si="4"/>
        <v>2</v>
      </c>
      <c r="CA11" s="61">
        <f t="shared" si="5"/>
        <v>4.4807692307692308</v>
      </c>
      <c r="CB11" s="62">
        <f t="shared" si="1"/>
        <v>4.5</v>
      </c>
      <c r="CC11" s="2" t="str">
        <f t="shared" si="6"/>
        <v>A</v>
      </c>
      <c r="CD11" s="2" t="str">
        <f t="shared" si="7"/>
        <v>A(4.5)</v>
      </c>
      <c r="CE11" s="55" t="str">
        <f t="shared" si="8"/>
        <v>±0</v>
      </c>
      <c r="CF11" s="2" t="str">
        <f t="shared" si="9"/>
        <v>±</v>
      </c>
      <c r="CG11" s="37">
        <f t="shared" si="2"/>
        <v>0</v>
      </c>
      <c r="CH11" s="18">
        <f t="shared" si="10"/>
        <v>0.48076923076923078</v>
      </c>
      <c r="CI11" s="18">
        <f t="shared" si="11"/>
        <v>0.51923076923076927</v>
      </c>
      <c r="CJ11" s="18">
        <f t="shared" si="12"/>
        <v>0</v>
      </c>
      <c r="CK11" s="18">
        <f t="shared" si="13"/>
        <v>0</v>
      </c>
      <c r="CL11" s="18">
        <f t="shared" si="14"/>
        <v>3.8461538461538464E-2</v>
      </c>
      <c r="CM11" s="54">
        <v>4.5</v>
      </c>
      <c r="CN11" s="51" t="s">
        <v>148</v>
      </c>
    </row>
    <row r="12" spans="1:92" ht="16.5" customHeight="1" x14ac:dyDescent="0.15">
      <c r="A12" s="85"/>
      <c r="B12" s="86"/>
      <c r="C12" s="132" t="s">
        <v>304</v>
      </c>
      <c r="D12" s="133"/>
      <c r="E12" s="133"/>
      <c r="F12" s="134"/>
      <c r="G12" s="12" t="s">
        <v>305</v>
      </c>
      <c r="H12" s="141" t="s">
        <v>357</v>
      </c>
      <c r="I12" s="142"/>
      <c r="J12" s="142"/>
      <c r="K12" s="142"/>
      <c r="L12" s="142"/>
      <c r="M12" s="142"/>
      <c r="N12" s="142"/>
      <c r="O12" s="142"/>
      <c r="P12" s="143"/>
      <c r="R12" s="12">
        <v>5</v>
      </c>
      <c r="S12" s="12">
        <v>5</v>
      </c>
      <c r="T12" s="12">
        <v>5</v>
      </c>
      <c r="U12" s="12">
        <v>4</v>
      </c>
      <c r="V12" s="12">
        <v>4</v>
      </c>
      <c r="W12" s="12">
        <v>2</v>
      </c>
      <c r="X12" s="12">
        <v>4</v>
      </c>
      <c r="Y12" s="12">
        <v>4</v>
      </c>
      <c r="Z12" s="12">
        <v>5</v>
      </c>
      <c r="AA12" s="12">
        <v>4</v>
      </c>
      <c r="AB12" s="12">
        <v>4</v>
      </c>
      <c r="AC12" s="12">
        <v>4</v>
      </c>
      <c r="AD12" s="12">
        <v>5</v>
      </c>
      <c r="AE12" s="12">
        <v>4</v>
      </c>
      <c r="AF12" s="12">
        <v>5</v>
      </c>
      <c r="AG12" s="12">
        <v>4</v>
      </c>
      <c r="AH12" s="12">
        <v>5</v>
      </c>
      <c r="AI12" s="12">
        <v>4</v>
      </c>
      <c r="AJ12" s="12">
        <v>4</v>
      </c>
      <c r="AK12" s="12">
        <v>4</v>
      </c>
      <c r="AL12" s="12">
        <v>4</v>
      </c>
      <c r="AM12" s="12">
        <v>4</v>
      </c>
      <c r="AN12" s="12">
        <v>4</v>
      </c>
      <c r="AO12" s="12">
        <v>5</v>
      </c>
      <c r="AP12" s="12">
        <v>4</v>
      </c>
      <c r="AQ12" s="12">
        <v>5</v>
      </c>
      <c r="AR12" s="12">
        <v>4</v>
      </c>
      <c r="AS12" s="12">
        <v>5</v>
      </c>
      <c r="AT12" s="12">
        <v>5</v>
      </c>
      <c r="AU12" s="12">
        <v>2</v>
      </c>
      <c r="AV12" s="12">
        <v>4</v>
      </c>
      <c r="AW12" s="12">
        <v>5</v>
      </c>
      <c r="AX12" s="12">
        <v>5</v>
      </c>
      <c r="AY12" s="12">
        <v>4</v>
      </c>
      <c r="AZ12" s="12">
        <v>2</v>
      </c>
      <c r="BA12" s="12">
        <v>2</v>
      </c>
      <c r="BB12" s="12">
        <v>4</v>
      </c>
      <c r="BC12" s="12">
        <v>5</v>
      </c>
      <c r="BD12" s="12">
        <v>5</v>
      </c>
      <c r="BE12" s="12">
        <v>5</v>
      </c>
      <c r="BF12" s="12">
        <v>2</v>
      </c>
      <c r="BG12" s="12">
        <v>4</v>
      </c>
      <c r="BH12" s="12">
        <v>4</v>
      </c>
      <c r="BI12" s="12">
        <v>4</v>
      </c>
      <c r="BJ12" s="12">
        <v>0</v>
      </c>
      <c r="BK12" s="12">
        <v>4</v>
      </c>
      <c r="BL12" s="12">
        <v>2</v>
      </c>
      <c r="BM12" s="12">
        <v>4</v>
      </c>
      <c r="BN12" s="12">
        <v>4</v>
      </c>
      <c r="BO12" s="12">
        <v>5</v>
      </c>
      <c r="BP12" s="12">
        <v>0</v>
      </c>
      <c r="BQ12" s="12">
        <v>5</v>
      </c>
      <c r="BR12" s="12">
        <v>4</v>
      </c>
      <c r="BS12" s="12">
        <v>5</v>
      </c>
      <c r="BU12" s="14">
        <f t="shared" si="3"/>
        <v>0</v>
      </c>
      <c r="BV12" s="14">
        <f t="shared" si="4"/>
        <v>19</v>
      </c>
      <c r="BW12" s="14">
        <f t="shared" si="4"/>
        <v>27</v>
      </c>
      <c r="BX12" s="14">
        <f t="shared" si="4"/>
        <v>6</v>
      </c>
      <c r="BY12" s="14">
        <f t="shared" si="4"/>
        <v>0</v>
      </c>
      <c r="BZ12" s="14">
        <f t="shared" si="4"/>
        <v>2</v>
      </c>
      <c r="CA12" s="61">
        <f t="shared" si="5"/>
        <v>4.134615384615385</v>
      </c>
      <c r="CB12" s="62">
        <f t="shared" si="1"/>
        <v>4.0999999999999996</v>
      </c>
      <c r="CC12" s="2" t="str">
        <f t="shared" si="6"/>
        <v>A</v>
      </c>
      <c r="CD12" s="2" t="str">
        <f t="shared" si="7"/>
        <v>A(4.1)</v>
      </c>
      <c r="CE12" s="55" t="str">
        <f t="shared" si="8"/>
        <v>⬆0.0999999999999996</v>
      </c>
      <c r="CF12" s="2" t="str">
        <f t="shared" si="9"/>
        <v>⬆</v>
      </c>
      <c r="CG12" s="37">
        <f t="shared" si="2"/>
        <v>9.9999999999999645E-2</v>
      </c>
      <c r="CH12" s="18">
        <f t="shared" si="10"/>
        <v>0.36538461538461536</v>
      </c>
      <c r="CI12" s="18">
        <f t="shared" si="11"/>
        <v>0.51923076923076927</v>
      </c>
      <c r="CJ12" s="18">
        <f t="shared" si="12"/>
        <v>0.11538461538461539</v>
      </c>
      <c r="CK12" s="18">
        <f t="shared" si="13"/>
        <v>0</v>
      </c>
      <c r="CL12" s="18">
        <f t="shared" si="14"/>
        <v>3.8461538461538464E-2</v>
      </c>
      <c r="CM12" s="54">
        <v>4</v>
      </c>
      <c r="CN12" s="51" t="s">
        <v>360</v>
      </c>
    </row>
    <row r="13" spans="1:92" ht="16.5" customHeight="1" x14ac:dyDescent="0.15">
      <c r="A13" s="85"/>
      <c r="B13" s="86"/>
      <c r="C13" s="135"/>
      <c r="D13" s="136"/>
      <c r="E13" s="136"/>
      <c r="F13" s="137"/>
      <c r="G13" s="12" t="s">
        <v>306</v>
      </c>
      <c r="H13" s="144"/>
      <c r="I13" s="142"/>
      <c r="J13" s="142"/>
      <c r="K13" s="142"/>
      <c r="L13" s="142"/>
      <c r="M13" s="142"/>
      <c r="N13" s="142"/>
      <c r="O13" s="142"/>
      <c r="P13" s="143"/>
      <c r="R13" s="12">
        <v>5</v>
      </c>
      <c r="S13" s="12">
        <v>4</v>
      </c>
      <c r="T13" s="12">
        <v>5</v>
      </c>
      <c r="U13" s="12">
        <v>4</v>
      </c>
      <c r="V13" s="12">
        <v>4</v>
      </c>
      <c r="W13" s="12">
        <v>5</v>
      </c>
      <c r="X13" s="12">
        <v>0</v>
      </c>
      <c r="Y13" s="12">
        <v>4</v>
      </c>
      <c r="Z13" s="12">
        <v>5</v>
      </c>
      <c r="AA13" s="12">
        <v>4</v>
      </c>
      <c r="AB13" s="12">
        <v>2</v>
      </c>
      <c r="AC13" s="12">
        <v>4</v>
      </c>
      <c r="AD13" s="12">
        <v>5</v>
      </c>
      <c r="AE13" s="12">
        <v>5</v>
      </c>
      <c r="AF13" s="12">
        <v>5</v>
      </c>
      <c r="AG13" s="12">
        <v>4</v>
      </c>
      <c r="AH13" s="12">
        <v>5</v>
      </c>
      <c r="AI13" s="12">
        <v>4</v>
      </c>
      <c r="AJ13" s="12">
        <v>0</v>
      </c>
      <c r="AK13" s="12">
        <v>4</v>
      </c>
      <c r="AL13" s="12">
        <v>4</v>
      </c>
      <c r="AM13" s="12">
        <v>4</v>
      </c>
      <c r="AN13" s="12">
        <v>5</v>
      </c>
      <c r="AO13" s="12">
        <v>5</v>
      </c>
      <c r="AP13" s="12">
        <v>1</v>
      </c>
      <c r="AQ13" s="12">
        <v>5</v>
      </c>
      <c r="AR13" s="12">
        <v>5</v>
      </c>
      <c r="AS13" s="12">
        <v>5</v>
      </c>
      <c r="AT13" s="12">
        <v>5</v>
      </c>
      <c r="AU13" s="12">
        <v>4</v>
      </c>
      <c r="AV13" s="12">
        <v>4</v>
      </c>
      <c r="AW13" s="12">
        <v>5</v>
      </c>
      <c r="AX13" s="12">
        <v>4</v>
      </c>
      <c r="AY13" s="12">
        <v>0</v>
      </c>
      <c r="AZ13" s="12">
        <v>4</v>
      </c>
      <c r="BA13" s="12">
        <v>4</v>
      </c>
      <c r="BB13" s="12">
        <v>4</v>
      </c>
      <c r="BC13" s="12">
        <v>5</v>
      </c>
      <c r="BD13" s="12">
        <v>5</v>
      </c>
      <c r="BE13" s="12">
        <v>5</v>
      </c>
      <c r="BF13" s="12">
        <v>4</v>
      </c>
      <c r="BG13" s="12">
        <v>4</v>
      </c>
      <c r="BH13" s="12">
        <v>4</v>
      </c>
      <c r="BI13" s="12">
        <v>4</v>
      </c>
      <c r="BJ13" s="12">
        <v>4</v>
      </c>
      <c r="BK13" s="12">
        <v>4</v>
      </c>
      <c r="BL13" s="12">
        <v>4</v>
      </c>
      <c r="BM13" s="12">
        <v>4</v>
      </c>
      <c r="BN13" s="12">
        <v>4</v>
      </c>
      <c r="BO13" s="12">
        <v>4</v>
      </c>
      <c r="BP13" s="12">
        <v>0</v>
      </c>
      <c r="BQ13" s="12">
        <v>5</v>
      </c>
      <c r="BR13" s="12">
        <v>5</v>
      </c>
      <c r="BS13" s="12">
        <v>5</v>
      </c>
      <c r="BU13" s="14">
        <f t="shared" si="3"/>
        <v>0</v>
      </c>
      <c r="BV13" s="14">
        <f t="shared" si="4"/>
        <v>21</v>
      </c>
      <c r="BW13" s="14">
        <f t="shared" si="4"/>
        <v>27</v>
      </c>
      <c r="BX13" s="14">
        <f t="shared" si="4"/>
        <v>1</v>
      </c>
      <c r="BY13" s="14">
        <f t="shared" si="4"/>
        <v>1</v>
      </c>
      <c r="BZ13" s="14">
        <f t="shared" si="4"/>
        <v>4</v>
      </c>
      <c r="CA13" s="61">
        <f t="shared" si="5"/>
        <v>4.32</v>
      </c>
      <c r="CB13" s="62">
        <f t="shared" si="1"/>
        <v>4.3</v>
      </c>
      <c r="CC13" s="2" t="str">
        <f t="shared" si="6"/>
        <v>A</v>
      </c>
      <c r="CD13" s="2" t="str">
        <f t="shared" si="7"/>
        <v>A(4.3)</v>
      </c>
      <c r="CE13" s="55" t="str">
        <f t="shared" si="8"/>
        <v>▽-0.100000000000001</v>
      </c>
      <c r="CF13" s="2" t="str">
        <f t="shared" si="9"/>
        <v>▽</v>
      </c>
      <c r="CG13" s="37">
        <f t="shared" si="2"/>
        <v>-0.10000000000000053</v>
      </c>
      <c r="CH13" s="18">
        <f t="shared" si="10"/>
        <v>0.42</v>
      </c>
      <c r="CI13" s="18">
        <f t="shared" si="11"/>
        <v>0.54</v>
      </c>
      <c r="CJ13" s="18">
        <f t="shared" si="12"/>
        <v>0.02</v>
      </c>
      <c r="CK13" s="18">
        <f t="shared" si="13"/>
        <v>0.02</v>
      </c>
      <c r="CL13" s="18">
        <f t="shared" si="14"/>
        <v>0.08</v>
      </c>
      <c r="CM13" s="54">
        <v>4.4000000000000004</v>
      </c>
      <c r="CN13" s="51" t="s">
        <v>77</v>
      </c>
    </row>
    <row r="14" spans="1:92" ht="16.5" customHeight="1" x14ac:dyDescent="0.15">
      <c r="A14" s="85"/>
      <c r="B14" s="86"/>
      <c r="C14" s="138"/>
      <c r="D14" s="139"/>
      <c r="E14" s="139"/>
      <c r="F14" s="140"/>
      <c r="G14" s="12" t="s">
        <v>307</v>
      </c>
      <c r="H14" s="144"/>
      <c r="I14" s="142"/>
      <c r="J14" s="142"/>
      <c r="K14" s="142"/>
      <c r="L14" s="142"/>
      <c r="M14" s="142"/>
      <c r="N14" s="142"/>
      <c r="O14" s="142"/>
      <c r="P14" s="143"/>
      <c r="R14" s="12">
        <v>5</v>
      </c>
      <c r="S14" s="12">
        <v>4</v>
      </c>
      <c r="T14" s="12">
        <v>4</v>
      </c>
      <c r="U14" s="12">
        <v>2</v>
      </c>
      <c r="V14" s="12">
        <v>4</v>
      </c>
      <c r="W14" s="12">
        <v>4</v>
      </c>
      <c r="X14" s="12">
        <v>2</v>
      </c>
      <c r="Y14" s="12">
        <v>4</v>
      </c>
      <c r="Z14" s="12">
        <v>4</v>
      </c>
      <c r="AA14" s="12">
        <v>4</v>
      </c>
      <c r="AB14" s="12">
        <v>2</v>
      </c>
      <c r="AC14" s="12">
        <v>4</v>
      </c>
      <c r="AD14" s="12">
        <v>4</v>
      </c>
      <c r="AE14" s="12">
        <v>5</v>
      </c>
      <c r="AF14" s="12">
        <v>5</v>
      </c>
      <c r="AG14" s="12">
        <v>2</v>
      </c>
      <c r="AH14" s="12">
        <v>5</v>
      </c>
      <c r="AI14" s="12">
        <v>4</v>
      </c>
      <c r="AJ14" s="12">
        <v>4</v>
      </c>
      <c r="AK14" s="12">
        <v>4</v>
      </c>
      <c r="AL14" s="12">
        <v>4</v>
      </c>
      <c r="AM14" s="12">
        <v>4</v>
      </c>
      <c r="AN14" s="12">
        <v>5</v>
      </c>
      <c r="AO14" s="12">
        <v>5</v>
      </c>
      <c r="AP14" s="12">
        <v>2</v>
      </c>
      <c r="AQ14" s="12">
        <v>4</v>
      </c>
      <c r="AR14" s="12">
        <v>4</v>
      </c>
      <c r="AS14" s="12">
        <v>5</v>
      </c>
      <c r="AT14" s="12">
        <v>5</v>
      </c>
      <c r="AU14" s="12">
        <v>2</v>
      </c>
      <c r="AV14" s="12">
        <v>4</v>
      </c>
      <c r="AW14" s="12">
        <v>5</v>
      </c>
      <c r="AX14" s="12">
        <v>5</v>
      </c>
      <c r="AY14" s="12">
        <v>4</v>
      </c>
      <c r="AZ14" s="12">
        <v>4</v>
      </c>
      <c r="BA14" s="12">
        <v>4</v>
      </c>
      <c r="BB14" s="12">
        <v>4</v>
      </c>
      <c r="BC14" s="12">
        <v>5</v>
      </c>
      <c r="BD14" s="12">
        <v>5</v>
      </c>
      <c r="BE14" s="12">
        <v>4</v>
      </c>
      <c r="BF14" s="12">
        <v>4</v>
      </c>
      <c r="BG14" s="12">
        <v>4</v>
      </c>
      <c r="BH14" s="12">
        <v>4</v>
      </c>
      <c r="BI14" s="12">
        <v>4</v>
      </c>
      <c r="BJ14" s="12">
        <v>4</v>
      </c>
      <c r="BK14" s="12">
        <v>2</v>
      </c>
      <c r="BL14" s="12">
        <v>2</v>
      </c>
      <c r="BM14" s="12">
        <v>4</v>
      </c>
      <c r="BN14" s="12">
        <v>4</v>
      </c>
      <c r="BO14" s="12">
        <v>4</v>
      </c>
      <c r="BP14" s="12">
        <v>0</v>
      </c>
      <c r="BQ14" s="12">
        <v>5</v>
      </c>
      <c r="BR14" s="12">
        <v>4</v>
      </c>
      <c r="BS14" s="12">
        <v>5</v>
      </c>
      <c r="BU14" s="14">
        <f t="shared" si="3"/>
        <v>0</v>
      </c>
      <c r="BV14" s="14">
        <f t="shared" si="4"/>
        <v>14</v>
      </c>
      <c r="BW14" s="14">
        <f t="shared" si="4"/>
        <v>31</v>
      </c>
      <c r="BX14" s="14">
        <f t="shared" si="4"/>
        <v>8</v>
      </c>
      <c r="BY14" s="14">
        <f t="shared" si="4"/>
        <v>0</v>
      </c>
      <c r="BZ14" s="14">
        <f t="shared" si="4"/>
        <v>1</v>
      </c>
      <c r="CA14" s="61">
        <f t="shared" si="5"/>
        <v>3.9622641509433962</v>
      </c>
      <c r="CB14" s="62">
        <f t="shared" si="1"/>
        <v>4</v>
      </c>
      <c r="CC14" s="2" t="str">
        <f t="shared" si="6"/>
        <v>B</v>
      </c>
      <c r="CD14" s="2" t="str">
        <f t="shared" si="7"/>
        <v>B(4)</v>
      </c>
      <c r="CE14" s="55" t="str">
        <f t="shared" si="8"/>
        <v>⬆0.3</v>
      </c>
      <c r="CF14" s="2" t="str">
        <f t="shared" si="9"/>
        <v>⬆</v>
      </c>
      <c r="CG14" s="37">
        <f t="shared" si="2"/>
        <v>0.29999999999999982</v>
      </c>
      <c r="CH14" s="18">
        <f t="shared" si="10"/>
        <v>0.26415094339622641</v>
      </c>
      <c r="CI14" s="18">
        <f t="shared" si="11"/>
        <v>0.58490566037735847</v>
      </c>
      <c r="CJ14" s="18">
        <f t="shared" si="12"/>
        <v>0.15094339622641509</v>
      </c>
      <c r="CK14" s="18">
        <f t="shared" si="13"/>
        <v>0</v>
      </c>
      <c r="CL14" s="18">
        <f t="shared" si="14"/>
        <v>1.8867924528301886E-2</v>
      </c>
      <c r="CM14" s="54">
        <v>3.7</v>
      </c>
      <c r="CN14" s="51" t="s">
        <v>79</v>
      </c>
    </row>
    <row r="15" spans="1:92" ht="16.5" customHeight="1" x14ac:dyDescent="0.15">
      <c r="A15" s="85"/>
      <c r="B15" s="86" t="s">
        <v>16</v>
      </c>
      <c r="C15" s="132" t="s">
        <v>63</v>
      </c>
      <c r="D15" s="133"/>
      <c r="E15" s="133"/>
      <c r="F15" s="134"/>
      <c r="G15" s="12" t="s">
        <v>98</v>
      </c>
      <c r="H15" s="141" t="s">
        <v>348</v>
      </c>
      <c r="I15" s="142"/>
      <c r="J15" s="142"/>
      <c r="K15" s="142"/>
      <c r="L15" s="142"/>
      <c r="M15" s="142"/>
      <c r="N15" s="142"/>
      <c r="O15" s="142"/>
      <c r="P15" s="143"/>
      <c r="R15" s="12">
        <v>4</v>
      </c>
      <c r="S15" s="12">
        <v>0</v>
      </c>
      <c r="T15" s="12">
        <v>4</v>
      </c>
      <c r="U15" s="12">
        <v>2</v>
      </c>
      <c r="V15" s="12">
        <v>4</v>
      </c>
      <c r="W15" s="12">
        <v>4</v>
      </c>
      <c r="X15" s="12">
        <v>2</v>
      </c>
      <c r="Y15" s="12">
        <v>2</v>
      </c>
      <c r="Z15" s="12">
        <v>2</v>
      </c>
      <c r="AA15" s="12">
        <v>4</v>
      </c>
      <c r="AB15" s="12">
        <v>2</v>
      </c>
      <c r="AC15" s="12">
        <v>4</v>
      </c>
      <c r="AD15" s="12">
        <v>4</v>
      </c>
      <c r="AE15" s="12">
        <v>5</v>
      </c>
      <c r="AF15" s="12">
        <v>5</v>
      </c>
      <c r="AG15" s="12">
        <v>2</v>
      </c>
      <c r="AH15" s="12">
        <v>4</v>
      </c>
      <c r="AI15" s="12">
        <v>4</v>
      </c>
      <c r="AJ15" s="12">
        <v>2</v>
      </c>
      <c r="AK15" s="12">
        <v>2</v>
      </c>
      <c r="AL15" s="12">
        <v>4</v>
      </c>
      <c r="AM15" s="12">
        <v>4</v>
      </c>
      <c r="AN15" s="12">
        <v>4</v>
      </c>
      <c r="AO15" s="12">
        <v>4</v>
      </c>
      <c r="AP15" s="12">
        <v>2</v>
      </c>
      <c r="AQ15" s="12">
        <v>4</v>
      </c>
      <c r="AR15" s="12">
        <v>5</v>
      </c>
      <c r="AS15" s="12">
        <v>4</v>
      </c>
      <c r="AT15" s="12">
        <v>2</v>
      </c>
      <c r="AU15" s="12">
        <v>2</v>
      </c>
      <c r="AV15" s="12">
        <v>4</v>
      </c>
      <c r="AW15" s="12">
        <v>4</v>
      </c>
      <c r="AX15" s="12">
        <v>4</v>
      </c>
      <c r="AY15" s="12">
        <v>4</v>
      </c>
      <c r="AZ15" s="12">
        <v>2</v>
      </c>
      <c r="BA15" s="12">
        <v>2</v>
      </c>
      <c r="BB15" s="12">
        <v>4</v>
      </c>
      <c r="BC15" s="12">
        <v>5</v>
      </c>
      <c r="BD15" s="12">
        <v>4</v>
      </c>
      <c r="BE15" s="12">
        <v>4</v>
      </c>
      <c r="BF15" s="12">
        <v>4</v>
      </c>
      <c r="BG15" s="12">
        <v>0</v>
      </c>
      <c r="BH15" s="12">
        <v>2</v>
      </c>
      <c r="BI15" s="12">
        <v>2</v>
      </c>
      <c r="BJ15" s="12">
        <v>0</v>
      </c>
      <c r="BK15" s="12">
        <v>4</v>
      </c>
      <c r="BL15" s="12">
        <v>2</v>
      </c>
      <c r="BM15" s="12">
        <v>4</v>
      </c>
      <c r="BN15" s="12">
        <v>2</v>
      </c>
      <c r="BO15" s="12">
        <v>4</v>
      </c>
      <c r="BP15" s="12">
        <v>4</v>
      </c>
      <c r="BQ15" s="12">
        <v>0</v>
      </c>
      <c r="BR15" s="12">
        <v>4</v>
      </c>
      <c r="BS15" s="12">
        <v>4</v>
      </c>
      <c r="BU15" s="14">
        <f t="shared" si="3"/>
        <v>0</v>
      </c>
      <c r="BV15" s="14">
        <f t="shared" si="4"/>
        <v>4</v>
      </c>
      <c r="BW15" s="14">
        <f t="shared" si="4"/>
        <v>29</v>
      </c>
      <c r="BX15" s="14">
        <f t="shared" si="4"/>
        <v>17</v>
      </c>
      <c r="BY15" s="14">
        <f t="shared" si="4"/>
        <v>0</v>
      </c>
      <c r="BZ15" s="14">
        <f t="shared" si="4"/>
        <v>4</v>
      </c>
      <c r="CA15" s="61">
        <f t="shared" si="5"/>
        <v>3.4</v>
      </c>
      <c r="CB15" s="62">
        <f t="shared" si="1"/>
        <v>3.4</v>
      </c>
      <c r="CC15" s="2" t="str">
        <f t="shared" si="6"/>
        <v>B</v>
      </c>
      <c r="CD15" s="2" t="str">
        <f t="shared" si="7"/>
        <v>B(3.4)</v>
      </c>
      <c r="CE15" s="55" t="str">
        <f t="shared" si="8"/>
        <v>▽-0.3</v>
      </c>
      <c r="CF15" s="2" t="str">
        <f t="shared" si="9"/>
        <v>▽</v>
      </c>
      <c r="CG15" s="37">
        <f t="shared" si="2"/>
        <v>-0.30000000000000027</v>
      </c>
      <c r="CH15" s="18">
        <f t="shared" si="10"/>
        <v>0.08</v>
      </c>
      <c r="CI15" s="18">
        <f t="shared" si="11"/>
        <v>0.57999999999999996</v>
      </c>
      <c r="CJ15" s="18">
        <f t="shared" si="12"/>
        <v>0.34</v>
      </c>
      <c r="CK15" s="18">
        <f t="shared" si="13"/>
        <v>0</v>
      </c>
      <c r="CL15" s="18">
        <f t="shared" si="14"/>
        <v>0.08</v>
      </c>
      <c r="CM15" s="54">
        <v>3.7</v>
      </c>
      <c r="CN15" s="51" t="s">
        <v>79</v>
      </c>
    </row>
    <row r="16" spans="1:92" ht="16.5" customHeight="1" x14ac:dyDescent="0.15">
      <c r="A16" s="85"/>
      <c r="B16" s="86"/>
      <c r="C16" s="135"/>
      <c r="D16" s="136"/>
      <c r="E16" s="136"/>
      <c r="F16" s="137"/>
      <c r="G16" s="12" t="s">
        <v>99</v>
      </c>
      <c r="H16" s="144"/>
      <c r="I16" s="142"/>
      <c r="J16" s="142"/>
      <c r="K16" s="142"/>
      <c r="L16" s="142"/>
      <c r="M16" s="142"/>
      <c r="N16" s="142"/>
      <c r="O16" s="142"/>
      <c r="P16" s="143"/>
      <c r="R16" s="12">
        <v>4</v>
      </c>
      <c r="S16" s="12">
        <v>0</v>
      </c>
      <c r="T16" s="12">
        <v>4</v>
      </c>
      <c r="U16" s="12">
        <v>2</v>
      </c>
      <c r="V16" s="12">
        <v>4</v>
      </c>
      <c r="W16" s="12">
        <v>4</v>
      </c>
      <c r="X16" s="12">
        <v>2</v>
      </c>
      <c r="Y16" s="12">
        <v>4</v>
      </c>
      <c r="Z16" s="12">
        <v>5</v>
      </c>
      <c r="AA16" s="12">
        <v>4</v>
      </c>
      <c r="AB16" s="12">
        <v>2</v>
      </c>
      <c r="AC16" s="12">
        <v>4</v>
      </c>
      <c r="AD16" s="12">
        <v>5</v>
      </c>
      <c r="AE16" s="12">
        <v>5</v>
      </c>
      <c r="AF16" s="12">
        <v>5</v>
      </c>
      <c r="AG16" s="12">
        <v>2</v>
      </c>
      <c r="AH16" s="12">
        <v>4</v>
      </c>
      <c r="AI16" s="12">
        <v>4</v>
      </c>
      <c r="AJ16" s="12">
        <v>4</v>
      </c>
      <c r="AK16" s="12">
        <v>4</v>
      </c>
      <c r="AL16" s="12">
        <v>5</v>
      </c>
      <c r="AM16" s="12">
        <v>4</v>
      </c>
      <c r="AN16" s="12">
        <v>4</v>
      </c>
      <c r="AO16" s="12">
        <v>5</v>
      </c>
      <c r="AP16" s="12">
        <v>2</v>
      </c>
      <c r="AQ16" s="12">
        <v>4</v>
      </c>
      <c r="AR16" s="12">
        <v>4</v>
      </c>
      <c r="AS16" s="12">
        <v>4</v>
      </c>
      <c r="AT16" s="12">
        <v>4</v>
      </c>
      <c r="AU16" s="12">
        <v>4</v>
      </c>
      <c r="AV16" s="12">
        <v>4</v>
      </c>
      <c r="AW16" s="12">
        <v>5</v>
      </c>
      <c r="AX16" s="12">
        <v>5</v>
      </c>
      <c r="AY16" s="12">
        <v>4</v>
      </c>
      <c r="AZ16" s="12">
        <v>4</v>
      </c>
      <c r="BA16" s="12">
        <v>4</v>
      </c>
      <c r="BB16" s="12">
        <v>4</v>
      </c>
      <c r="BC16" s="12">
        <v>5</v>
      </c>
      <c r="BD16" s="12">
        <v>5</v>
      </c>
      <c r="BE16" s="12">
        <v>4</v>
      </c>
      <c r="BF16" s="12">
        <v>4</v>
      </c>
      <c r="BG16" s="12">
        <v>4</v>
      </c>
      <c r="BH16" s="12">
        <v>4</v>
      </c>
      <c r="BI16" s="12">
        <v>4</v>
      </c>
      <c r="BJ16" s="12">
        <v>4</v>
      </c>
      <c r="BK16" s="12">
        <v>4</v>
      </c>
      <c r="BL16" s="12">
        <v>2</v>
      </c>
      <c r="BM16" s="12">
        <v>4</v>
      </c>
      <c r="BN16" s="12">
        <v>4</v>
      </c>
      <c r="BO16" s="12">
        <v>4</v>
      </c>
      <c r="BP16" s="12">
        <v>5</v>
      </c>
      <c r="BQ16" s="12">
        <v>5</v>
      </c>
      <c r="BR16" s="12">
        <v>4</v>
      </c>
      <c r="BS16" s="12">
        <v>5</v>
      </c>
      <c r="BU16" s="14">
        <f t="shared" si="3"/>
        <v>0</v>
      </c>
      <c r="BV16" s="14">
        <f t="shared" si="4"/>
        <v>13</v>
      </c>
      <c r="BW16" s="14">
        <f t="shared" si="4"/>
        <v>34</v>
      </c>
      <c r="BX16" s="14">
        <f t="shared" si="4"/>
        <v>6</v>
      </c>
      <c r="BY16" s="14">
        <f t="shared" si="4"/>
        <v>0</v>
      </c>
      <c r="BZ16" s="14">
        <f t="shared" si="4"/>
        <v>1</v>
      </c>
      <c r="CA16" s="61">
        <f t="shared" si="5"/>
        <v>4.0188679245283021</v>
      </c>
      <c r="CB16" s="62">
        <f t="shared" si="1"/>
        <v>4</v>
      </c>
      <c r="CC16" s="2" t="str">
        <f t="shared" si="6"/>
        <v>A</v>
      </c>
      <c r="CD16" s="2" t="str">
        <f t="shared" si="7"/>
        <v>A(4)</v>
      </c>
      <c r="CE16" s="55" t="str">
        <f t="shared" si="8"/>
        <v>▽-0.0999999999999996</v>
      </c>
      <c r="CF16" s="2" t="str">
        <f t="shared" si="9"/>
        <v>▽</v>
      </c>
      <c r="CG16" s="37">
        <f t="shared" si="2"/>
        <v>-9.9999999999999645E-2</v>
      </c>
      <c r="CH16" s="18">
        <f t="shared" si="10"/>
        <v>0.24528301886792453</v>
      </c>
      <c r="CI16" s="18">
        <f t="shared" si="11"/>
        <v>0.64150943396226412</v>
      </c>
      <c r="CJ16" s="18">
        <f t="shared" si="12"/>
        <v>0.11320754716981132</v>
      </c>
      <c r="CK16" s="18">
        <f t="shared" si="13"/>
        <v>0</v>
      </c>
      <c r="CL16" s="18">
        <f t="shared" si="14"/>
        <v>1.8867924528301886E-2</v>
      </c>
      <c r="CM16" s="54">
        <v>4.0999999999999996</v>
      </c>
      <c r="CN16" s="51" t="s">
        <v>74</v>
      </c>
    </row>
    <row r="17" spans="1:92" ht="16.5" customHeight="1" x14ac:dyDescent="0.15">
      <c r="A17" s="85"/>
      <c r="B17" s="86"/>
      <c r="C17" s="138"/>
      <c r="D17" s="139"/>
      <c r="E17" s="139"/>
      <c r="F17" s="140"/>
      <c r="G17" s="12" t="s">
        <v>100</v>
      </c>
      <c r="H17" s="144"/>
      <c r="I17" s="142"/>
      <c r="J17" s="142"/>
      <c r="K17" s="142"/>
      <c r="L17" s="142"/>
      <c r="M17" s="142"/>
      <c r="N17" s="142"/>
      <c r="O17" s="142"/>
      <c r="P17" s="143"/>
      <c r="R17" s="12">
        <v>4</v>
      </c>
      <c r="S17" s="12">
        <v>0</v>
      </c>
      <c r="T17" s="12">
        <v>4</v>
      </c>
      <c r="U17" s="12">
        <v>2</v>
      </c>
      <c r="V17" s="12">
        <v>4</v>
      </c>
      <c r="W17" s="12">
        <v>5</v>
      </c>
      <c r="X17" s="12">
        <v>4</v>
      </c>
      <c r="Y17" s="12">
        <v>4</v>
      </c>
      <c r="Z17" s="12">
        <v>5</v>
      </c>
      <c r="AA17" s="12">
        <v>4</v>
      </c>
      <c r="AB17" s="12">
        <v>4</v>
      </c>
      <c r="AC17" s="12">
        <v>4</v>
      </c>
      <c r="AD17" s="12">
        <v>5</v>
      </c>
      <c r="AE17" s="12">
        <v>5</v>
      </c>
      <c r="AF17" s="12">
        <v>5</v>
      </c>
      <c r="AG17" s="12">
        <v>2</v>
      </c>
      <c r="AH17" s="12">
        <v>5</v>
      </c>
      <c r="AI17" s="12">
        <v>4</v>
      </c>
      <c r="AJ17" s="12">
        <v>4</v>
      </c>
      <c r="AK17" s="12">
        <v>4</v>
      </c>
      <c r="AL17" s="12">
        <v>5</v>
      </c>
      <c r="AM17" s="12">
        <v>4</v>
      </c>
      <c r="AN17" s="12">
        <v>4</v>
      </c>
      <c r="AO17" s="12">
        <v>5</v>
      </c>
      <c r="AP17" s="12">
        <v>2</v>
      </c>
      <c r="AQ17" s="12">
        <v>4</v>
      </c>
      <c r="AR17" s="12">
        <v>5</v>
      </c>
      <c r="AS17" s="12">
        <v>4</v>
      </c>
      <c r="AT17" s="12">
        <v>5</v>
      </c>
      <c r="AU17" s="12">
        <v>4</v>
      </c>
      <c r="AV17" s="12">
        <v>4</v>
      </c>
      <c r="AW17" s="12">
        <v>5</v>
      </c>
      <c r="AX17" s="12">
        <v>5</v>
      </c>
      <c r="AY17" s="12">
        <v>4</v>
      </c>
      <c r="AZ17" s="12">
        <v>4</v>
      </c>
      <c r="BA17" s="12">
        <v>4</v>
      </c>
      <c r="BB17" s="12">
        <v>4</v>
      </c>
      <c r="BC17" s="12">
        <v>5</v>
      </c>
      <c r="BD17" s="12">
        <v>5</v>
      </c>
      <c r="BE17" s="12">
        <v>5</v>
      </c>
      <c r="BF17" s="12">
        <v>4</v>
      </c>
      <c r="BG17" s="12">
        <v>4</v>
      </c>
      <c r="BH17" s="12">
        <v>2</v>
      </c>
      <c r="BI17" s="12">
        <v>4</v>
      </c>
      <c r="BJ17" s="12">
        <v>4</v>
      </c>
      <c r="BK17" s="12">
        <v>4</v>
      </c>
      <c r="BL17" s="12">
        <v>2</v>
      </c>
      <c r="BM17" s="12">
        <v>4</v>
      </c>
      <c r="BN17" s="12">
        <v>4</v>
      </c>
      <c r="BO17" s="12">
        <v>4</v>
      </c>
      <c r="BP17" s="12">
        <v>5</v>
      </c>
      <c r="BQ17" s="12">
        <v>4</v>
      </c>
      <c r="BR17" s="12">
        <v>5</v>
      </c>
      <c r="BS17" s="12">
        <v>5</v>
      </c>
      <c r="BU17" s="14">
        <f t="shared" si="3"/>
        <v>0</v>
      </c>
      <c r="BV17" s="14">
        <f t="shared" si="4"/>
        <v>18</v>
      </c>
      <c r="BW17" s="14">
        <f t="shared" si="4"/>
        <v>30</v>
      </c>
      <c r="BX17" s="14">
        <f t="shared" si="4"/>
        <v>5</v>
      </c>
      <c r="BY17" s="14">
        <f t="shared" si="4"/>
        <v>0</v>
      </c>
      <c r="BZ17" s="14">
        <f t="shared" si="4"/>
        <v>1</v>
      </c>
      <c r="CA17" s="61">
        <f t="shared" si="5"/>
        <v>4.1509433962264151</v>
      </c>
      <c r="CB17" s="62">
        <f t="shared" si="1"/>
        <v>4.2</v>
      </c>
      <c r="CC17" s="2" t="str">
        <f t="shared" si="6"/>
        <v>A</v>
      </c>
      <c r="CD17" s="2" t="str">
        <f t="shared" si="7"/>
        <v>A(4.2)</v>
      </c>
      <c r="CE17" s="55" t="str">
        <f t="shared" si="8"/>
        <v>▽-0.0999999999999996</v>
      </c>
      <c r="CF17" s="2" t="str">
        <f t="shared" si="9"/>
        <v>▽</v>
      </c>
      <c r="CG17" s="37">
        <f t="shared" si="2"/>
        <v>-9.9999999999999645E-2</v>
      </c>
      <c r="CH17" s="18">
        <f t="shared" si="10"/>
        <v>0.33962264150943394</v>
      </c>
      <c r="CI17" s="18">
        <f t="shared" si="11"/>
        <v>0.56603773584905659</v>
      </c>
      <c r="CJ17" s="18">
        <f t="shared" si="12"/>
        <v>9.4339622641509441E-2</v>
      </c>
      <c r="CK17" s="18">
        <f t="shared" si="13"/>
        <v>0</v>
      </c>
      <c r="CL17" s="18">
        <f t="shared" si="14"/>
        <v>1.8867924528301886E-2</v>
      </c>
      <c r="CM17" s="54">
        <v>4.3</v>
      </c>
      <c r="CN17" s="51" t="s">
        <v>71</v>
      </c>
    </row>
    <row r="18" spans="1:92" ht="16.5" customHeight="1" x14ac:dyDescent="0.15">
      <c r="A18" s="85"/>
      <c r="B18" s="86"/>
      <c r="C18" s="145" t="s">
        <v>308</v>
      </c>
      <c r="D18" s="146"/>
      <c r="E18" s="146"/>
      <c r="F18" s="147"/>
      <c r="G18" s="12" t="s">
        <v>309</v>
      </c>
      <c r="H18" s="144"/>
      <c r="I18" s="142"/>
      <c r="J18" s="142"/>
      <c r="K18" s="142"/>
      <c r="L18" s="142"/>
      <c r="M18" s="142"/>
      <c r="N18" s="142"/>
      <c r="O18" s="142"/>
      <c r="P18" s="143"/>
      <c r="R18" s="12">
        <v>4</v>
      </c>
      <c r="S18" s="12">
        <v>0</v>
      </c>
      <c r="T18" s="12">
        <v>2</v>
      </c>
      <c r="U18" s="12">
        <v>4</v>
      </c>
      <c r="V18" s="12">
        <v>2</v>
      </c>
      <c r="W18" s="12">
        <v>4</v>
      </c>
      <c r="X18" s="12">
        <v>2</v>
      </c>
      <c r="Y18" s="12">
        <v>4</v>
      </c>
      <c r="Z18" s="12">
        <v>5</v>
      </c>
      <c r="AA18" s="12">
        <v>4</v>
      </c>
      <c r="AB18" s="12">
        <v>2</v>
      </c>
      <c r="AC18" s="12">
        <v>4</v>
      </c>
      <c r="AD18" s="12">
        <v>4</v>
      </c>
      <c r="AE18" s="12">
        <v>5</v>
      </c>
      <c r="AF18" s="12">
        <v>4</v>
      </c>
      <c r="AG18" s="12">
        <v>2</v>
      </c>
      <c r="AH18" s="12">
        <v>2</v>
      </c>
      <c r="AI18" s="12">
        <v>4</v>
      </c>
      <c r="AJ18" s="12">
        <v>0</v>
      </c>
      <c r="AK18" s="12">
        <v>4</v>
      </c>
      <c r="AL18" s="12">
        <v>4</v>
      </c>
      <c r="AM18" s="12">
        <v>2</v>
      </c>
      <c r="AN18" s="12">
        <v>4</v>
      </c>
      <c r="AO18" s="12">
        <v>5</v>
      </c>
      <c r="AP18" s="12">
        <v>2</v>
      </c>
      <c r="AQ18" s="12">
        <v>4</v>
      </c>
      <c r="AR18" s="12">
        <v>4</v>
      </c>
      <c r="AS18" s="12">
        <v>5</v>
      </c>
      <c r="AT18" s="12">
        <v>4</v>
      </c>
      <c r="AU18" s="12">
        <v>2</v>
      </c>
      <c r="AV18" s="12">
        <v>2</v>
      </c>
      <c r="AW18" s="12">
        <v>0</v>
      </c>
      <c r="AX18" s="12">
        <v>4</v>
      </c>
      <c r="AY18" s="12">
        <v>0</v>
      </c>
      <c r="AZ18" s="12">
        <v>2</v>
      </c>
      <c r="BA18" s="12">
        <v>2</v>
      </c>
      <c r="BB18" s="12">
        <v>4</v>
      </c>
      <c r="BC18" s="12">
        <v>4</v>
      </c>
      <c r="BD18" s="12">
        <v>5</v>
      </c>
      <c r="BE18" s="12">
        <v>2</v>
      </c>
      <c r="BF18" s="12">
        <v>2</v>
      </c>
      <c r="BG18" s="12">
        <v>2</v>
      </c>
      <c r="BH18" s="12">
        <v>0</v>
      </c>
      <c r="BI18" s="12">
        <v>2</v>
      </c>
      <c r="BJ18" s="12">
        <v>4</v>
      </c>
      <c r="BK18" s="12">
        <v>4</v>
      </c>
      <c r="BL18" s="12">
        <v>2</v>
      </c>
      <c r="BM18" s="12">
        <v>4</v>
      </c>
      <c r="BN18" s="12">
        <v>2</v>
      </c>
      <c r="BO18" s="12">
        <v>4</v>
      </c>
      <c r="BP18" s="12">
        <v>4</v>
      </c>
      <c r="BQ18" s="12">
        <v>0</v>
      </c>
      <c r="BR18" s="12">
        <v>2</v>
      </c>
      <c r="BS18" s="12">
        <v>4</v>
      </c>
      <c r="BU18" s="14">
        <f t="shared" si="3"/>
        <v>0</v>
      </c>
      <c r="BV18" s="14">
        <f t="shared" si="4"/>
        <v>5</v>
      </c>
      <c r="BW18" s="14">
        <f t="shared" si="4"/>
        <v>24</v>
      </c>
      <c r="BX18" s="14">
        <f t="shared" si="4"/>
        <v>19</v>
      </c>
      <c r="BY18" s="14">
        <f t="shared" si="4"/>
        <v>0</v>
      </c>
      <c r="BZ18" s="14">
        <f t="shared" si="4"/>
        <v>6</v>
      </c>
      <c r="CA18" s="61">
        <f t="shared" si="5"/>
        <v>3.3125</v>
      </c>
      <c r="CB18" s="62">
        <f t="shared" si="1"/>
        <v>3.3</v>
      </c>
      <c r="CC18" s="2" t="str">
        <f t="shared" si="6"/>
        <v>B</v>
      </c>
      <c r="CD18" s="2" t="str">
        <f t="shared" si="7"/>
        <v>B(3.3)</v>
      </c>
      <c r="CE18" s="55" t="str">
        <f t="shared" si="8"/>
        <v>▽-0.5</v>
      </c>
      <c r="CF18" s="2" t="str">
        <f t="shared" si="9"/>
        <v>▽</v>
      </c>
      <c r="CG18" s="37">
        <f t="shared" si="2"/>
        <v>-0.5</v>
      </c>
      <c r="CH18" s="18">
        <f t="shared" si="10"/>
        <v>0.10416666666666667</v>
      </c>
      <c r="CI18" s="18">
        <f t="shared" si="11"/>
        <v>0.5</v>
      </c>
      <c r="CJ18" s="18">
        <f t="shared" si="12"/>
        <v>0.39583333333333331</v>
      </c>
      <c r="CK18" s="18">
        <f t="shared" si="13"/>
        <v>0</v>
      </c>
      <c r="CL18" s="18">
        <f t="shared" si="14"/>
        <v>0.125</v>
      </c>
      <c r="CM18" s="54">
        <v>3.8</v>
      </c>
      <c r="CN18" s="51" t="s">
        <v>75</v>
      </c>
    </row>
    <row r="19" spans="1:92" ht="16.5" customHeight="1" x14ac:dyDescent="0.15">
      <c r="A19" s="85"/>
      <c r="B19" s="86" t="s">
        <v>18</v>
      </c>
      <c r="C19" s="132" t="s">
        <v>59</v>
      </c>
      <c r="D19" s="133"/>
      <c r="E19" s="133"/>
      <c r="F19" s="134"/>
      <c r="G19" s="12" t="s">
        <v>101</v>
      </c>
      <c r="H19" s="141" t="s">
        <v>349</v>
      </c>
      <c r="I19" s="142"/>
      <c r="J19" s="142"/>
      <c r="K19" s="142"/>
      <c r="L19" s="142"/>
      <c r="M19" s="142"/>
      <c r="N19" s="142"/>
      <c r="O19" s="142"/>
      <c r="P19" s="143"/>
      <c r="R19" s="12">
        <v>4</v>
      </c>
      <c r="S19" s="12">
        <v>0</v>
      </c>
      <c r="T19" s="12">
        <v>4</v>
      </c>
      <c r="U19" s="12">
        <v>2</v>
      </c>
      <c r="V19" s="12">
        <v>4</v>
      </c>
      <c r="W19" s="12">
        <v>5</v>
      </c>
      <c r="X19" s="12">
        <v>4</v>
      </c>
      <c r="Y19" s="12">
        <v>4</v>
      </c>
      <c r="Z19" s="12">
        <v>5</v>
      </c>
      <c r="AA19" s="12">
        <v>4</v>
      </c>
      <c r="AB19" s="12">
        <v>4</v>
      </c>
      <c r="AC19" s="12">
        <v>4</v>
      </c>
      <c r="AD19" s="12">
        <v>5</v>
      </c>
      <c r="AE19" s="12">
        <v>5</v>
      </c>
      <c r="AF19" s="12">
        <v>5</v>
      </c>
      <c r="AG19" s="12">
        <v>4</v>
      </c>
      <c r="AH19" s="12">
        <v>5</v>
      </c>
      <c r="AI19" s="12">
        <v>4</v>
      </c>
      <c r="AJ19" s="12">
        <v>4</v>
      </c>
      <c r="AK19" s="12">
        <v>4</v>
      </c>
      <c r="AL19" s="12">
        <v>4</v>
      </c>
      <c r="AM19" s="12">
        <v>4</v>
      </c>
      <c r="AN19" s="12">
        <v>4</v>
      </c>
      <c r="AO19" s="12">
        <v>5</v>
      </c>
      <c r="AP19" s="12">
        <v>2</v>
      </c>
      <c r="AQ19" s="12">
        <v>4</v>
      </c>
      <c r="AR19" s="12">
        <v>5</v>
      </c>
      <c r="AS19" s="12">
        <v>5</v>
      </c>
      <c r="AT19" s="12">
        <v>4</v>
      </c>
      <c r="AU19" s="12">
        <v>4</v>
      </c>
      <c r="AV19" s="12">
        <v>4</v>
      </c>
      <c r="AW19" s="12">
        <v>5</v>
      </c>
      <c r="AX19" s="12">
        <v>4</v>
      </c>
      <c r="AY19" s="12">
        <v>4</v>
      </c>
      <c r="AZ19" s="12">
        <v>4</v>
      </c>
      <c r="BA19" s="12">
        <v>5</v>
      </c>
      <c r="BB19" s="12">
        <v>4</v>
      </c>
      <c r="BC19" s="12">
        <v>5</v>
      </c>
      <c r="BD19" s="12">
        <v>5</v>
      </c>
      <c r="BE19" s="12">
        <v>5</v>
      </c>
      <c r="BF19" s="12">
        <v>5</v>
      </c>
      <c r="BG19" s="12">
        <v>4</v>
      </c>
      <c r="BH19" s="12">
        <v>4</v>
      </c>
      <c r="BI19" s="12">
        <v>4</v>
      </c>
      <c r="BJ19" s="12">
        <v>4</v>
      </c>
      <c r="BK19" s="12">
        <v>4</v>
      </c>
      <c r="BL19" s="12">
        <v>2</v>
      </c>
      <c r="BM19" s="12">
        <v>4</v>
      </c>
      <c r="BN19" s="12">
        <v>4</v>
      </c>
      <c r="BO19" s="12">
        <v>4</v>
      </c>
      <c r="BP19" s="12">
        <v>5</v>
      </c>
      <c r="BQ19" s="12">
        <v>4</v>
      </c>
      <c r="BR19" s="12">
        <v>5</v>
      </c>
      <c r="BS19" s="12">
        <v>5</v>
      </c>
      <c r="BU19" s="14">
        <f t="shared" si="3"/>
        <v>0</v>
      </c>
      <c r="BV19" s="14">
        <f t="shared" si="4"/>
        <v>18</v>
      </c>
      <c r="BW19" s="14">
        <f t="shared" si="4"/>
        <v>32</v>
      </c>
      <c r="BX19" s="14">
        <f t="shared" si="4"/>
        <v>3</v>
      </c>
      <c r="BY19" s="14">
        <f t="shared" si="4"/>
        <v>0</v>
      </c>
      <c r="BZ19" s="14">
        <f t="shared" si="4"/>
        <v>1</v>
      </c>
      <c r="CA19" s="61">
        <f t="shared" si="5"/>
        <v>4.2264150943396226</v>
      </c>
      <c r="CB19" s="62">
        <f t="shared" si="1"/>
        <v>4.2</v>
      </c>
      <c r="CC19" s="2" t="str">
        <f t="shared" si="6"/>
        <v>A</v>
      </c>
      <c r="CD19" s="2" t="str">
        <f t="shared" si="7"/>
        <v>A(4.2)</v>
      </c>
      <c r="CE19" s="55" t="s">
        <v>137</v>
      </c>
      <c r="CF19" s="2" t="str">
        <f t="shared" si="9"/>
        <v>▽</v>
      </c>
      <c r="CG19" s="37">
        <f t="shared" si="2"/>
        <v>-9.9999999999999645E-2</v>
      </c>
      <c r="CH19" s="18">
        <f t="shared" si="10"/>
        <v>0.33962264150943394</v>
      </c>
      <c r="CI19" s="18">
        <f t="shared" si="11"/>
        <v>0.60377358490566035</v>
      </c>
      <c r="CJ19" s="18">
        <f t="shared" si="12"/>
        <v>5.6603773584905662E-2</v>
      </c>
      <c r="CK19" s="18">
        <f t="shared" si="13"/>
        <v>0</v>
      </c>
      <c r="CL19" s="18">
        <f t="shared" si="14"/>
        <v>1.8867924528301886E-2</v>
      </c>
      <c r="CM19" s="54">
        <v>4.3</v>
      </c>
      <c r="CN19" s="51" t="s">
        <v>71</v>
      </c>
    </row>
    <row r="20" spans="1:92" ht="16.5" customHeight="1" x14ac:dyDescent="0.15">
      <c r="A20" s="85"/>
      <c r="B20" s="86"/>
      <c r="C20" s="138"/>
      <c r="D20" s="139"/>
      <c r="E20" s="139"/>
      <c r="F20" s="140"/>
      <c r="G20" s="12" t="s">
        <v>102</v>
      </c>
      <c r="H20" s="144"/>
      <c r="I20" s="142"/>
      <c r="J20" s="142"/>
      <c r="K20" s="142"/>
      <c r="L20" s="142"/>
      <c r="M20" s="142"/>
      <c r="N20" s="142"/>
      <c r="O20" s="142"/>
      <c r="P20" s="143"/>
      <c r="R20" s="12">
        <v>4</v>
      </c>
      <c r="S20" s="12">
        <v>2</v>
      </c>
      <c r="T20" s="12">
        <v>4</v>
      </c>
      <c r="U20" s="12">
        <v>2</v>
      </c>
      <c r="V20" s="12">
        <v>4</v>
      </c>
      <c r="W20" s="12">
        <v>4</v>
      </c>
      <c r="X20" s="12">
        <v>4</v>
      </c>
      <c r="Y20" s="12">
        <v>2</v>
      </c>
      <c r="Z20" s="12">
        <v>5</v>
      </c>
      <c r="AA20" s="12">
        <v>4</v>
      </c>
      <c r="AB20" s="12">
        <v>4</v>
      </c>
      <c r="AC20" s="12">
        <v>2</v>
      </c>
      <c r="AD20" s="12">
        <v>5</v>
      </c>
      <c r="AE20" s="12">
        <v>5</v>
      </c>
      <c r="AF20" s="12">
        <v>5</v>
      </c>
      <c r="AG20" s="12">
        <v>2</v>
      </c>
      <c r="AH20" s="12">
        <v>4</v>
      </c>
      <c r="AI20" s="12">
        <v>4</v>
      </c>
      <c r="AJ20" s="12">
        <v>4</v>
      </c>
      <c r="AK20" s="12">
        <v>4</v>
      </c>
      <c r="AL20" s="12">
        <v>4</v>
      </c>
      <c r="AM20" s="12">
        <v>4</v>
      </c>
      <c r="AN20" s="12">
        <v>4</v>
      </c>
      <c r="AO20" s="12">
        <v>4</v>
      </c>
      <c r="AP20" s="12">
        <v>2</v>
      </c>
      <c r="AQ20" s="12">
        <v>4</v>
      </c>
      <c r="AR20" s="12">
        <v>5</v>
      </c>
      <c r="AS20" s="12">
        <v>5</v>
      </c>
      <c r="AT20" s="12">
        <v>4</v>
      </c>
      <c r="AU20" s="12">
        <v>4</v>
      </c>
      <c r="AV20" s="12">
        <v>4</v>
      </c>
      <c r="AW20" s="12">
        <v>5</v>
      </c>
      <c r="AX20" s="12">
        <v>4</v>
      </c>
      <c r="AY20" s="12">
        <v>4</v>
      </c>
      <c r="AZ20" s="12">
        <v>2</v>
      </c>
      <c r="BA20" s="12">
        <v>5</v>
      </c>
      <c r="BB20" s="12">
        <v>4</v>
      </c>
      <c r="BC20" s="12">
        <v>5</v>
      </c>
      <c r="BD20" s="12">
        <v>5</v>
      </c>
      <c r="BE20" s="12">
        <v>5</v>
      </c>
      <c r="BF20" s="12">
        <v>4</v>
      </c>
      <c r="BG20" s="12">
        <v>4</v>
      </c>
      <c r="BH20" s="12">
        <v>4</v>
      </c>
      <c r="BI20" s="12">
        <v>4</v>
      </c>
      <c r="BJ20" s="12">
        <v>4</v>
      </c>
      <c r="BK20" s="12">
        <v>4</v>
      </c>
      <c r="BL20" s="12">
        <v>2</v>
      </c>
      <c r="BM20" s="12">
        <v>4</v>
      </c>
      <c r="BN20" s="12">
        <v>4</v>
      </c>
      <c r="BO20" s="12">
        <v>2</v>
      </c>
      <c r="BP20" s="12">
        <v>5</v>
      </c>
      <c r="BQ20" s="12">
        <v>4</v>
      </c>
      <c r="BR20" s="12">
        <v>4</v>
      </c>
      <c r="BS20" s="12">
        <v>5</v>
      </c>
      <c r="BU20" s="14">
        <f t="shared" si="3"/>
        <v>0</v>
      </c>
      <c r="BV20" s="14">
        <f t="shared" si="4"/>
        <v>13</v>
      </c>
      <c r="BW20" s="14">
        <f t="shared" si="4"/>
        <v>32</v>
      </c>
      <c r="BX20" s="14">
        <f t="shared" si="4"/>
        <v>9</v>
      </c>
      <c r="BY20" s="14">
        <f t="shared" si="4"/>
        <v>0</v>
      </c>
      <c r="BZ20" s="14">
        <f t="shared" si="4"/>
        <v>0</v>
      </c>
      <c r="CA20" s="61">
        <f t="shared" si="5"/>
        <v>3.9074074074074074</v>
      </c>
      <c r="CB20" s="62">
        <f t="shared" si="1"/>
        <v>3.9</v>
      </c>
      <c r="CC20" s="2" t="str">
        <f t="shared" si="6"/>
        <v>B</v>
      </c>
      <c r="CD20" s="2" t="str">
        <f t="shared" si="7"/>
        <v>B(3.9)</v>
      </c>
      <c r="CE20" s="55" t="str">
        <f t="shared" si="8"/>
        <v>⬆0.1</v>
      </c>
      <c r="CF20" s="2" t="str">
        <f t="shared" si="9"/>
        <v>⬆</v>
      </c>
      <c r="CG20" s="37">
        <f t="shared" si="2"/>
        <v>0.10000000000000009</v>
      </c>
      <c r="CH20" s="18">
        <f t="shared" si="10"/>
        <v>0.24074074074074073</v>
      </c>
      <c r="CI20" s="18">
        <f t="shared" si="11"/>
        <v>0.59259259259259256</v>
      </c>
      <c r="CJ20" s="18">
        <f t="shared" si="12"/>
        <v>0.16666666666666666</v>
      </c>
      <c r="CK20" s="18">
        <f t="shared" si="13"/>
        <v>0</v>
      </c>
      <c r="CL20" s="18">
        <f t="shared" si="14"/>
        <v>0</v>
      </c>
      <c r="CM20" s="54">
        <v>3.8</v>
      </c>
      <c r="CN20" s="51" t="s">
        <v>75</v>
      </c>
    </row>
    <row r="21" spans="1:92" ht="16.5" customHeight="1" x14ac:dyDescent="0.15">
      <c r="A21" s="85"/>
      <c r="B21" s="86"/>
      <c r="C21" s="132" t="s">
        <v>34</v>
      </c>
      <c r="D21" s="133"/>
      <c r="E21" s="133"/>
      <c r="F21" s="134"/>
      <c r="G21" s="12" t="s">
        <v>103</v>
      </c>
      <c r="H21" s="144"/>
      <c r="I21" s="142"/>
      <c r="J21" s="142"/>
      <c r="K21" s="142"/>
      <c r="L21" s="142"/>
      <c r="M21" s="142"/>
      <c r="N21" s="142"/>
      <c r="O21" s="142"/>
      <c r="P21" s="143"/>
      <c r="R21" s="12">
        <v>4</v>
      </c>
      <c r="S21" s="12">
        <v>2</v>
      </c>
      <c r="T21" s="12">
        <v>2</v>
      </c>
      <c r="U21" s="12">
        <v>4</v>
      </c>
      <c r="V21" s="12">
        <v>4</v>
      </c>
      <c r="W21" s="12">
        <v>4</v>
      </c>
      <c r="X21" s="12">
        <v>2</v>
      </c>
      <c r="Y21" s="12">
        <v>2</v>
      </c>
      <c r="Z21" s="12">
        <v>4</v>
      </c>
      <c r="AA21" s="12">
        <v>4</v>
      </c>
      <c r="AB21" s="12">
        <v>5</v>
      </c>
      <c r="AC21" s="12">
        <v>2</v>
      </c>
      <c r="AD21" s="12">
        <v>4</v>
      </c>
      <c r="AE21" s="12">
        <v>4</v>
      </c>
      <c r="AF21" s="12">
        <v>5</v>
      </c>
      <c r="AG21" s="12">
        <v>2</v>
      </c>
      <c r="AH21" s="12">
        <v>4</v>
      </c>
      <c r="AI21" s="12">
        <v>4</v>
      </c>
      <c r="AJ21" s="12">
        <v>2</v>
      </c>
      <c r="AK21" s="12">
        <v>2</v>
      </c>
      <c r="AL21" s="12">
        <v>4</v>
      </c>
      <c r="AM21" s="12">
        <v>2</v>
      </c>
      <c r="AN21" s="12">
        <v>4</v>
      </c>
      <c r="AO21" s="12">
        <v>4</v>
      </c>
      <c r="AP21" s="12">
        <v>4</v>
      </c>
      <c r="AQ21" s="12">
        <v>4</v>
      </c>
      <c r="AR21" s="12">
        <v>4</v>
      </c>
      <c r="AS21" s="12">
        <v>5</v>
      </c>
      <c r="AT21" s="12">
        <v>4</v>
      </c>
      <c r="AU21" s="12">
        <v>2</v>
      </c>
      <c r="AV21" s="12">
        <v>4</v>
      </c>
      <c r="AW21" s="12">
        <v>2</v>
      </c>
      <c r="AX21" s="12">
        <v>1</v>
      </c>
      <c r="AY21" s="12">
        <v>4</v>
      </c>
      <c r="AZ21" s="12">
        <v>2</v>
      </c>
      <c r="BA21" s="12">
        <v>4</v>
      </c>
      <c r="BB21" s="12">
        <v>4</v>
      </c>
      <c r="BC21" s="12">
        <v>4</v>
      </c>
      <c r="BD21" s="12">
        <v>4</v>
      </c>
      <c r="BE21" s="12">
        <v>4</v>
      </c>
      <c r="BF21" s="12">
        <v>4</v>
      </c>
      <c r="BG21" s="12">
        <v>0</v>
      </c>
      <c r="BH21" s="12">
        <v>4</v>
      </c>
      <c r="BI21" s="12">
        <v>2</v>
      </c>
      <c r="BJ21" s="12">
        <v>4</v>
      </c>
      <c r="BK21" s="12">
        <v>4</v>
      </c>
      <c r="BL21" s="12">
        <v>4</v>
      </c>
      <c r="BM21" s="12">
        <v>2</v>
      </c>
      <c r="BN21" s="12">
        <v>4</v>
      </c>
      <c r="BO21" s="12">
        <v>4</v>
      </c>
      <c r="BP21" s="12">
        <v>2</v>
      </c>
      <c r="BQ21" s="12">
        <v>4</v>
      </c>
      <c r="BR21" s="12">
        <v>4</v>
      </c>
      <c r="BS21" s="12">
        <v>4</v>
      </c>
      <c r="BU21" s="14">
        <f t="shared" si="3"/>
        <v>0</v>
      </c>
      <c r="BV21" s="14">
        <f t="shared" si="4"/>
        <v>3</v>
      </c>
      <c r="BW21" s="14">
        <f t="shared" si="4"/>
        <v>34</v>
      </c>
      <c r="BX21" s="14">
        <f t="shared" si="4"/>
        <v>15</v>
      </c>
      <c r="BY21" s="14">
        <f t="shared" si="4"/>
        <v>1</v>
      </c>
      <c r="BZ21" s="14">
        <f t="shared" si="4"/>
        <v>1</v>
      </c>
      <c r="CA21" s="61">
        <f t="shared" si="5"/>
        <v>3.4339622641509435</v>
      </c>
      <c r="CB21" s="62">
        <f t="shared" si="1"/>
        <v>3.4</v>
      </c>
      <c r="CC21" s="2" t="str">
        <f t="shared" si="6"/>
        <v>B</v>
      </c>
      <c r="CD21" s="2" t="str">
        <f t="shared" si="7"/>
        <v>B(3.4)</v>
      </c>
      <c r="CE21" s="55" t="str">
        <f t="shared" si="8"/>
        <v>▽-0.2</v>
      </c>
      <c r="CF21" s="2" t="str">
        <f t="shared" si="9"/>
        <v>▽</v>
      </c>
      <c r="CG21" s="37">
        <f t="shared" si="2"/>
        <v>-0.20000000000000018</v>
      </c>
      <c r="CH21" s="18">
        <f t="shared" si="10"/>
        <v>5.6603773584905662E-2</v>
      </c>
      <c r="CI21" s="18">
        <f t="shared" si="11"/>
        <v>0.64150943396226412</v>
      </c>
      <c r="CJ21" s="18">
        <f t="shared" si="12"/>
        <v>0.28301886792452829</v>
      </c>
      <c r="CK21" s="18">
        <f t="shared" si="13"/>
        <v>1.8867924528301886E-2</v>
      </c>
      <c r="CL21" s="18">
        <f t="shared" si="14"/>
        <v>1.8867924528301886E-2</v>
      </c>
      <c r="CM21" s="54">
        <v>3.6</v>
      </c>
      <c r="CN21" s="51" t="s">
        <v>76</v>
      </c>
    </row>
    <row r="22" spans="1:92" ht="16.5" customHeight="1" x14ac:dyDescent="0.15">
      <c r="A22" s="85"/>
      <c r="B22" s="86"/>
      <c r="C22" s="138"/>
      <c r="D22" s="139"/>
      <c r="E22" s="139"/>
      <c r="F22" s="140"/>
      <c r="G22" s="12" t="s">
        <v>104</v>
      </c>
      <c r="H22" s="144"/>
      <c r="I22" s="142"/>
      <c r="J22" s="142"/>
      <c r="K22" s="142"/>
      <c r="L22" s="142"/>
      <c r="M22" s="142"/>
      <c r="N22" s="142"/>
      <c r="O22" s="142"/>
      <c r="P22" s="143"/>
      <c r="R22" s="12">
        <v>4</v>
      </c>
      <c r="S22" s="12">
        <v>2</v>
      </c>
      <c r="T22" s="12">
        <v>4</v>
      </c>
      <c r="U22" s="12">
        <v>2</v>
      </c>
      <c r="V22" s="12">
        <v>4</v>
      </c>
      <c r="W22" s="12">
        <v>5</v>
      </c>
      <c r="X22" s="12">
        <v>5</v>
      </c>
      <c r="Y22" s="12">
        <v>2</v>
      </c>
      <c r="Z22" s="12">
        <v>5</v>
      </c>
      <c r="AA22" s="12">
        <v>4</v>
      </c>
      <c r="AB22" s="12">
        <v>4</v>
      </c>
      <c r="AC22" s="12">
        <v>2</v>
      </c>
      <c r="AD22" s="12">
        <v>5</v>
      </c>
      <c r="AE22" s="12">
        <v>4</v>
      </c>
      <c r="AF22" s="12">
        <v>5</v>
      </c>
      <c r="AG22" s="12">
        <v>4</v>
      </c>
      <c r="AH22" s="12">
        <v>4</v>
      </c>
      <c r="AI22" s="12">
        <v>4</v>
      </c>
      <c r="AJ22" s="12">
        <v>4</v>
      </c>
      <c r="AK22" s="12">
        <v>4</v>
      </c>
      <c r="AL22" s="12">
        <v>4</v>
      </c>
      <c r="AM22" s="12">
        <v>4</v>
      </c>
      <c r="AN22" s="12">
        <v>4</v>
      </c>
      <c r="AO22" s="12">
        <v>4</v>
      </c>
      <c r="AP22" s="12">
        <v>2</v>
      </c>
      <c r="AQ22" s="12">
        <v>4</v>
      </c>
      <c r="AR22" s="12">
        <v>5</v>
      </c>
      <c r="AS22" s="12">
        <v>5</v>
      </c>
      <c r="AT22" s="12">
        <v>4</v>
      </c>
      <c r="AU22" s="12">
        <v>4</v>
      </c>
      <c r="AV22" s="12">
        <v>2</v>
      </c>
      <c r="AW22" s="12">
        <v>2</v>
      </c>
      <c r="AX22" s="12">
        <v>1</v>
      </c>
      <c r="AY22" s="12">
        <v>0</v>
      </c>
      <c r="AZ22" s="12">
        <v>4</v>
      </c>
      <c r="BA22" s="12">
        <v>5</v>
      </c>
      <c r="BB22" s="12">
        <v>4</v>
      </c>
      <c r="BC22" s="12">
        <v>5</v>
      </c>
      <c r="BD22" s="12">
        <v>4</v>
      </c>
      <c r="BE22" s="12">
        <v>5</v>
      </c>
      <c r="BF22" s="12">
        <v>2</v>
      </c>
      <c r="BG22" s="12">
        <v>0</v>
      </c>
      <c r="BH22" s="12">
        <v>2</v>
      </c>
      <c r="BI22" s="12">
        <v>2</v>
      </c>
      <c r="BJ22" s="12">
        <v>4</v>
      </c>
      <c r="BK22" s="12">
        <v>4</v>
      </c>
      <c r="BL22" s="12">
        <v>4</v>
      </c>
      <c r="BM22" s="12">
        <v>2</v>
      </c>
      <c r="BN22" s="12">
        <v>4</v>
      </c>
      <c r="BO22" s="12">
        <v>4</v>
      </c>
      <c r="BP22" s="12">
        <v>5</v>
      </c>
      <c r="BQ22" s="12">
        <v>4</v>
      </c>
      <c r="BR22" s="12">
        <v>4</v>
      </c>
      <c r="BS22" s="12">
        <v>4</v>
      </c>
      <c r="BU22" s="14">
        <f t="shared" si="3"/>
        <v>0</v>
      </c>
      <c r="BV22" s="14">
        <f t="shared" si="4"/>
        <v>11</v>
      </c>
      <c r="BW22" s="14">
        <f t="shared" si="4"/>
        <v>29</v>
      </c>
      <c r="BX22" s="14">
        <f t="shared" si="4"/>
        <v>11</v>
      </c>
      <c r="BY22" s="14">
        <f t="shared" si="4"/>
        <v>1</v>
      </c>
      <c r="BZ22" s="14">
        <f t="shared" si="4"/>
        <v>2</v>
      </c>
      <c r="CA22" s="61">
        <f t="shared" si="5"/>
        <v>3.7307692307692308</v>
      </c>
      <c r="CB22" s="62">
        <f t="shared" si="1"/>
        <v>3.7</v>
      </c>
      <c r="CC22" s="2" t="str">
        <f t="shared" si="6"/>
        <v>B</v>
      </c>
      <c r="CD22" s="2" t="str">
        <f t="shared" si="7"/>
        <v>B(3.7)</v>
      </c>
      <c r="CE22" s="55" t="str">
        <f t="shared" si="8"/>
        <v>⬆0.1</v>
      </c>
      <c r="CF22" s="2" t="str">
        <f t="shared" si="9"/>
        <v>⬆</v>
      </c>
      <c r="CG22" s="37">
        <f t="shared" si="2"/>
        <v>0.10000000000000009</v>
      </c>
      <c r="CH22" s="18">
        <f t="shared" si="10"/>
        <v>0.21153846153846154</v>
      </c>
      <c r="CI22" s="18">
        <f t="shared" si="11"/>
        <v>0.55769230769230771</v>
      </c>
      <c r="CJ22" s="18">
        <f t="shared" si="12"/>
        <v>0.21153846153846154</v>
      </c>
      <c r="CK22" s="18">
        <f t="shared" si="13"/>
        <v>1.9230769230769232E-2</v>
      </c>
      <c r="CL22" s="18">
        <f t="shared" si="14"/>
        <v>3.8461538461538464E-2</v>
      </c>
      <c r="CM22" s="54">
        <v>3.6</v>
      </c>
      <c r="CN22" s="51" t="s">
        <v>76</v>
      </c>
    </row>
    <row r="23" spans="1:92" ht="16.5" customHeight="1" x14ac:dyDescent="0.15">
      <c r="A23" s="104" t="s">
        <v>310</v>
      </c>
      <c r="B23" s="86" t="s">
        <v>19</v>
      </c>
      <c r="C23" s="132" t="s">
        <v>35</v>
      </c>
      <c r="D23" s="133"/>
      <c r="E23" s="133"/>
      <c r="F23" s="134"/>
      <c r="G23" s="12" t="s">
        <v>105</v>
      </c>
      <c r="H23" s="141" t="s">
        <v>350</v>
      </c>
      <c r="I23" s="142"/>
      <c r="J23" s="142"/>
      <c r="K23" s="142"/>
      <c r="L23" s="142"/>
      <c r="M23" s="142"/>
      <c r="N23" s="142"/>
      <c r="O23" s="142"/>
      <c r="P23" s="143"/>
      <c r="R23" s="12">
        <v>4</v>
      </c>
      <c r="S23" s="12">
        <v>4</v>
      </c>
      <c r="T23" s="12">
        <v>4</v>
      </c>
      <c r="U23" s="12">
        <v>2</v>
      </c>
      <c r="V23" s="12">
        <v>4</v>
      </c>
      <c r="W23" s="12">
        <v>4</v>
      </c>
      <c r="X23" s="12">
        <v>4</v>
      </c>
      <c r="Y23" s="12">
        <v>2</v>
      </c>
      <c r="Z23" s="12">
        <v>4</v>
      </c>
      <c r="AA23" s="12">
        <v>4</v>
      </c>
      <c r="AB23" s="12">
        <v>2</v>
      </c>
      <c r="AC23" s="12">
        <v>4</v>
      </c>
      <c r="AD23" s="12">
        <v>4</v>
      </c>
      <c r="AE23" s="12">
        <v>2</v>
      </c>
      <c r="AF23" s="12">
        <v>4</v>
      </c>
      <c r="AG23" s="12">
        <v>2</v>
      </c>
      <c r="AH23" s="12">
        <v>4</v>
      </c>
      <c r="AI23" s="12">
        <v>4</v>
      </c>
      <c r="AJ23" s="12">
        <v>4</v>
      </c>
      <c r="AK23" s="12">
        <v>4</v>
      </c>
      <c r="AL23" s="12">
        <v>2</v>
      </c>
      <c r="AM23" s="12">
        <v>4</v>
      </c>
      <c r="AN23" s="12">
        <v>5</v>
      </c>
      <c r="AO23" s="12">
        <v>4</v>
      </c>
      <c r="AP23" s="12">
        <v>4</v>
      </c>
      <c r="AQ23" s="12">
        <v>4</v>
      </c>
      <c r="AR23" s="12">
        <v>5</v>
      </c>
      <c r="AS23" s="12">
        <v>5</v>
      </c>
      <c r="AT23" s="12">
        <v>5</v>
      </c>
      <c r="AU23" s="12">
        <v>2</v>
      </c>
      <c r="AV23" s="12">
        <v>4</v>
      </c>
      <c r="AW23" s="12">
        <v>5</v>
      </c>
      <c r="AX23" s="12">
        <v>4</v>
      </c>
      <c r="AY23" s="12">
        <v>2</v>
      </c>
      <c r="AZ23" s="12">
        <v>4</v>
      </c>
      <c r="BA23" s="12">
        <v>4</v>
      </c>
      <c r="BB23" s="12">
        <v>2</v>
      </c>
      <c r="BC23" s="12">
        <v>5</v>
      </c>
      <c r="BD23" s="12">
        <v>5</v>
      </c>
      <c r="BE23" s="12">
        <v>4</v>
      </c>
      <c r="BF23" s="12">
        <v>4</v>
      </c>
      <c r="BG23" s="12">
        <v>4</v>
      </c>
      <c r="BH23" s="12">
        <v>4</v>
      </c>
      <c r="BI23" s="12">
        <v>2</v>
      </c>
      <c r="BJ23" s="12">
        <v>4</v>
      </c>
      <c r="BK23" s="12">
        <v>2</v>
      </c>
      <c r="BL23" s="12">
        <v>4</v>
      </c>
      <c r="BM23" s="12">
        <v>4</v>
      </c>
      <c r="BN23" s="12">
        <v>4</v>
      </c>
      <c r="BO23" s="12">
        <v>4</v>
      </c>
      <c r="BP23" s="12">
        <v>5</v>
      </c>
      <c r="BQ23" s="12">
        <v>0</v>
      </c>
      <c r="BR23" s="12">
        <v>4</v>
      </c>
      <c r="BS23" s="12">
        <v>4</v>
      </c>
      <c r="BU23" s="14">
        <f t="shared" si="3"/>
        <v>0</v>
      </c>
      <c r="BV23" s="14">
        <f t="shared" si="4"/>
        <v>8</v>
      </c>
      <c r="BW23" s="14">
        <f t="shared" si="4"/>
        <v>34</v>
      </c>
      <c r="BX23" s="14">
        <f t="shared" si="4"/>
        <v>11</v>
      </c>
      <c r="BY23" s="14">
        <f t="shared" si="4"/>
        <v>0</v>
      </c>
      <c r="BZ23" s="14">
        <f t="shared" si="4"/>
        <v>1</v>
      </c>
      <c r="CA23" s="61">
        <f t="shared" si="5"/>
        <v>3.7358490566037736</v>
      </c>
      <c r="CB23" s="62">
        <f t="shared" si="1"/>
        <v>3.7</v>
      </c>
      <c r="CC23" s="2" t="str">
        <f t="shared" si="6"/>
        <v>B</v>
      </c>
      <c r="CD23" s="2" t="str">
        <f t="shared" si="7"/>
        <v>B(3.7)</v>
      </c>
      <c r="CE23" s="55" t="str">
        <f t="shared" si="8"/>
        <v>⬆0.1</v>
      </c>
      <c r="CF23" s="2" t="str">
        <f t="shared" si="9"/>
        <v>⬆</v>
      </c>
      <c r="CG23" s="37">
        <f>CB23-CM23</f>
        <v>0.10000000000000009</v>
      </c>
      <c r="CH23" s="18">
        <f t="shared" si="10"/>
        <v>0.15094339622641509</v>
      </c>
      <c r="CI23" s="18">
        <f t="shared" si="11"/>
        <v>0.64150943396226412</v>
      </c>
      <c r="CJ23" s="18">
        <f t="shared" si="12"/>
        <v>0.20754716981132076</v>
      </c>
      <c r="CK23" s="18">
        <f t="shared" si="13"/>
        <v>0</v>
      </c>
      <c r="CL23" s="18">
        <f t="shared" si="14"/>
        <v>1.8867924528301886E-2</v>
      </c>
      <c r="CM23" s="54">
        <v>3.6</v>
      </c>
      <c r="CN23" s="51" t="s">
        <v>76</v>
      </c>
    </row>
    <row r="24" spans="1:92" ht="16.5" customHeight="1" x14ac:dyDescent="0.15">
      <c r="A24" s="105"/>
      <c r="B24" s="86"/>
      <c r="C24" s="135"/>
      <c r="D24" s="136"/>
      <c r="E24" s="136"/>
      <c r="F24" s="137"/>
      <c r="G24" s="12" t="s">
        <v>132</v>
      </c>
      <c r="H24" s="144"/>
      <c r="I24" s="142"/>
      <c r="J24" s="142"/>
      <c r="K24" s="142"/>
      <c r="L24" s="142"/>
      <c r="M24" s="142"/>
      <c r="N24" s="142"/>
      <c r="O24" s="142"/>
      <c r="P24" s="143"/>
      <c r="R24" s="12">
        <v>5</v>
      </c>
      <c r="S24" s="12">
        <v>2</v>
      </c>
      <c r="T24" s="12">
        <v>4</v>
      </c>
      <c r="U24" s="12">
        <v>2</v>
      </c>
      <c r="V24" s="12">
        <v>4</v>
      </c>
      <c r="W24" s="12">
        <v>4</v>
      </c>
      <c r="X24" s="12">
        <v>4</v>
      </c>
      <c r="Y24" s="12">
        <v>4</v>
      </c>
      <c r="Z24" s="12">
        <v>4</v>
      </c>
      <c r="AA24" s="12">
        <v>4</v>
      </c>
      <c r="AB24" s="12">
        <v>2</v>
      </c>
      <c r="AC24" s="12">
        <v>4</v>
      </c>
      <c r="AD24" s="12">
        <v>4</v>
      </c>
      <c r="AE24" s="12">
        <v>4</v>
      </c>
      <c r="AF24" s="12">
        <v>4</v>
      </c>
      <c r="AG24" s="12">
        <v>2</v>
      </c>
      <c r="AH24" s="12">
        <v>4</v>
      </c>
      <c r="AI24" s="12">
        <v>4</v>
      </c>
      <c r="AJ24" s="12">
        <v>4</v>
      </c>
      <c r="AK24" s="12">
        <v>4</v>
      </c>
      <c r="AL24" s="12">
        <v>2</v>
      </c>
      <c r="AM24" s="12">
        <v>4</v>
      </c>
      <c r="AN24" s="12">
        <v>4</v>
      </c>
      <c r="AO24" s="12">
        <v>5</v>
      </c>
      <c r="AP24" s="12">
        <v>2</v>
      </c>
      <c r="AQ24" s="12">
        <v>4</v>
      </c>
      <c r="AR24" s="12">
        <v>5</v>
      </c>
      <c r="AS24" s="12">
        <v>5</v>
      </c>
      <c r="AT24" s="12">
        <v>4</v>
      </c>
      <c r="AU24" s="12">
        <v>2</v>
      </c>
      <c r="AV24" s="12">
        <v>2</v>
      </c>
      <c r="AW24" s="12">
        <v>2</v>
      </c>
      <c r="AX24" s="12">
        <v>2</v>
      </c>
      <c r="AY24" s="12">
        <v>2</v>
      </c>
      <c r="AZ24" s="12">
        <v>4</v>
      </c>
      <c r="BA24" s="12">
        <v>4</v>
      </c>
      <c r="BB24" s="12">
        <v>2</v>
      </c>
      <c r="BC24" s="12">
        <v>5</v>
      </c>
      <c r="BD24" s="12">
        <v>4</v>
      </c>
      <c r="BE24" s="12">
        <v>4</v>
      </c>
      <c r="BF24" s="12">
        <v>4</v>
      </c>
      <c r="BG24" s="12">
        <v>4</v>
      </c>
      <c r="BH24" s="12">
        <v>0</v>
      </c>
      <c r="BI24" s="12">
        <v>4</v>
      </c>
      <c r="BJ24" s="12">
        <v>4</v>
      </c>
      <c r="BK24" s="12">
        <v>2</v>
      </c>
      <c r="BL24" s="12">
        <v>2</v>
      </c>
      <c r="BM24" s="12">
        <v>4</v>
      </c>
      <c r="BN24" s="12">
        <v>4</v>
      </c>
      <c r="BO24" s="12">
        <v>4</v>
      </c>
      <c r="BP24" s="12">
        <v>5</v>
      </c>
      <c r="BQ24" s="12">
        <v>4</v>
      </c>
      <c r="BR24" s="12">
        <v>4</v>
      </c>
      <c r="BS24" s="12">
        <v>4</v>
      </c>
      <c r="BU24" s="14">
        <f t="shared" si="3"/>
        <v>0</v>
      </c>
      <c r="BV24" s="14">
        <f t="shared" si="4"/>
        <v>6</v>
      </c>
      <c r="BW24" s="14">
        <f t="shared" si="4"/>
        <v>33</v>
      </c>
      <c r="BX24" s="14">
        <f t="shared" si="4"/>
        <v>14</v>
      </c>
      <c r="BY24" s="14">
        <f t="shared" si="4"/>
        <v>0</v>
      </c>
      <c r="BZ24" s="14">
        <f t="shared" si="4"/>
        <v>1</v>
      </c>
      <c r="CA24" s="61">
        <f t="shared" si="5"/>
        <v>3.5849056603773586</v>
      </c>
      <c r="CB24" s="62">
        <f t="shared" si="1"/>
        <v>3.6</v>
      </c>
      <c r="CC24" s="2" t="str">
        <f t="shared" si="6"/>
        <v>B</v>
      </c>
      <c r="CD24" s="2" t="str">
        <f t="shared" si="7"/>
        <v>B(3.6)</v>
      </c>
      <c r="CE24" s="55" t="str">
        <f t="shared" si="8"/>
        <v>±0</v>
      </c>
      <c r="CF24" s="2" t="str">
        <f t="shared" si="9"/>
        <v>±</v>
      </c>
      <c r="CG24" s="37">
        <f t="shared" ref="CG24:CG37" si="15">CB24-CM24</f>
        <v>0</v>
      </c>
      <c r="CH24" s="18">
        <f t="shared" si="10"/>
        <v>0.11320754716981132</v>
      </c>
      <c r="CI24" s="18">
        <f t="shared" si="11"/>
        <v>0.62264150943396224</v>
      </c>
      <c r="CJ24" s="18">
        <f t="shared" si="12"/>
        <v>0.26415094339622641</v>
      </c>
      <c r="CK24" s="18">
        <f t="shared" si="13"/>
        <v>0</v>
      </c>
      <c r="CL24" s="18">
        <f t="shared" si="14"/>
        <v>1.8867924528301886E-2</v>
      </c>
      <c r="CM24" s="54">
        <v>3.6</v>
      </c>
      <c r="CN24" s="51" t="s">
        <v>76</v>
      </c>
    </row>
    <row r="25" spans="1:92" ht="16.5" customHeight="1" x14ac:dyDescent="0.15">
      <c r="A25" s="105"/>
      <c r="B25" s="86"/>
      <c r="C25" s="138"/>
      <c r="D25" s="139"/>
      <c r="E25" s="139"/>
      <c r="F25" s="140"/>
      <c r="G25" s="12" t="s">
        <v>145</v>
      </c>
      <c r="H25" s="144"/>
      <c r="I25" s="142"/>
      <c r="J25" s="142"/>
      <c r="K25" s="142"/>
      <c r="L25" s="142"/>
      <c r="M25" s="142"/>
      <c r="N25" s="142"/>
      <c r="O25" s="142"/>
      <c r="P25" s="143"/>
      <c r="R25" s="12">
        <v>4</v>
      </c>
      <c r="S25" s="12">
        <v>4</v>
      </c>
      <c r="T25" s="12">
        <v>4</v>
      </c>
      <c r="U25" s="12">
        <v>2</v>
      </c>
      <c r="V25" s="12">
        <v>4</v>
      </c>
      <c r="W25" s="12">
        <v>4</v>
      </c>
      <c r="X25" s="12">
        <v>4</v>
      </c>
      <c r="Y25" s="12">
        <v>4</v>
      </c>
      <c r="Z25" s="12">
        <v>4</v>
      </c>
      <c r="AA25" s="12">
        <v>4</v>
      </c>
      <c r="AB25" s="12">
        <v>5</v>
      </c>
      <c r="AC25" s="12">
        <v>4</v>
      </c>
      <c r="AD25" s="12">
        <v>5</v>
      </c>
      <c r="AE25" s="12">
        <v>5</v>
      </c>
      <c r="AF25" s="12">
        <v>5</v>
      </c>
      <c r="AG25" s="12">
        <v>2</v>
      </c>
      <c r="AH25" s="12">
        <v>4</v>
      </c>
      <c r="AI25" s="12">
        <v>4</v>
      </c>
      <c r="AJ25" s="12">
        <v>4</v>
      </c>
      <c r="AK25" s="12">
        <v>4</v>
      </c>
      <c r="AL25" s="12">
        <v>4</v>
      </c>
      <c r="AM25" s="12">
        <v>4</v>
      </c>
      <c r="AN25" s="12">
        <v>4</v>
      </c>
      <c r="AO25" s="12">
        <v>4</v>
      </c>
      <c r="AP25" s="12">
        <v>4</v>
      </c>
      <c r="AQ25" s="12">
        <v>4</v>
      </c>
      <c r="AR25" s="12">
        <v>5</v>
      </c>
      <c r="AS25" s="12">
        <v>5</v>
      </c>
      <c r="AT25" s="12">
        <v>4</v>
      </c>
      <c r="AU25" s="12">
        <v>2</v>
      </c>
      <c r="AV25" s="12">
        <v>2</v>
      </c>
      <c r="AW25" s="12">
        <v>5</v>
      </c>
      <c r="AX25" s="12">
        <v>2</v>
      </c>
      <c r="AY25" s="12">
        <v>4</v>
      </c>
      <c r="AZ25" s="12">
        <v>4</v>
      </c>
      <c r="BA25" s="12">
        <v>5</v>
      </c>
      <c r="BB25" s="12">
        <v>4</v>
      </c>
      <c r="BC25" s="12">
        <v>5</v>
      </c>
      <c r="BD25" s="12">
        <v>4</v>
      </c>
      <c r="BE25" s="12">
        <v>4</v>
      </c>
      <c r="BF25" s="12">
        <v>4</v>
      </c>
      <c r="BG25" s="12">
        <v>0</v>
      </c>
      <c r="BH25" s="12">
        <v>4</v>
      </c>
      <c r="BI25" s="12">
        <v>4</v>
      </c>
      <c r="BJ25" s="12">
        <v>4</v>
      </c>
      <c r="BK25" s="12">
        <v>2</v>
      </c>
      <c r="BL25" s="12">
        <v>4</v>
      </c>
      <c r="BM25" s="12">
        <v>4</v>
      </c>
      <c r="BN25" s="12">
        <v>4</v>
      </c>
      <c r="BO25" s="12">
        <v>4</v>
      </c>
      <c r="BP25" s="12">
        <v>5</v>
      </c>
      <c r="BQ25" s="12">
        <v>4</v>
      </c>
      <c r="BR25" s="12">
        <v>5</v>
      </c>
      <c r="BS25" s="12">
        <v>5</v>
      </c>
      <c r="BU25" s="14">
        <f t="shared" si="3"/>
        <v>0</v>
      </c>
      <c r="BV25" s="14">
        <f t="shared" si="4"/>
        <v>12</v>
      </c>
      <c r="BW25" s="14">
        <f t="shared" si="4"/>
        <v>35</v>
      </c>
      <c r="BX25" s="14">
        <f t="shared" si="4"/>
        <v>6</v>
      </c>
      <c r="BY25" s="14">
        <f t="shared" si="4"/>
        <v>0</v>
      </c>
      <c r="BZ25" s="14">
        <f t="shared" si="4"/>
        <v>1</v>
      </c>
      <c r="CA25" s="61">
        <f t="shared" si="5"/>
        <v>4</v>
      </c>
      <c r="CB25" s="62">
        <f t="shared" si="1"/>
        <v>4</v>
      </c>
      <c r="CC25" s="2" t="str">
        <f t="shared" si="6"/>
        <v>A</v>
      </c>
      <c r="CD25" s="2" t="str">
        <f t="shared" si="7"/>
        <v>A(4)</v>
      </c>
      <c r="CE25" s="55" t="str">
        <f t="shared" si="8"/>
        <v>⬆0.2</v>
      </c>
      <c r="CF25" s="2" t="str">
        <f t="shared" si="9"/>
        <v>⬆</v>
      </c>
      <c r="CG25" s="37">
        <f t="shared" si="15"/>
        <v>0.20000000000000018</v>
      </c>
      <c r="CH25" s="18">
        <f t="shared" si="10"/>
        <v>0.22641509433962265</v>
      </c>
      <c r="CI25" s="18">
        <f t="shared" si="11"/>
        <v>0.660377358490566</v>
      </c>
      <c r="CJ25" s="18">
        <f t="shared" si="12"/>
        <v>0.11320754716981132</v>
      </c>
      <c r="CK25" s="18">
        <f t="shared" si="13"/>
        <v>0</v>
      </c>
      <c r="CL25" s="18">
        <f t="shared" si="14"/>
        <v>1.8867924528301886E-2</v>
      </c>
      <c r="CM25" s="54">
        <v>3.8</v>
      </c>
      <c r="CN25" s="51" t="s">
        <v>75</v>
      </c>
    </row>
    <row r="26" spans="1:92" ht="16.5" customHeight="1" x14ac:dyDescent="0.15">
      <c r="A26" s="105"/>
      <c r="B26" s="86"/>
      <c r="C26" s="132" t="s">
        <v>368</v>
      </c>
      <c r="D26" s="133"/>
      <c r="E26" s="133"/>
      <c r="F26" s="134"/>
      <c r="G26" s="12" t="s">
        <v>106</v>
      </c>
      <c r="H26" s="144"/>
      <c r="I26" s="142"/>
      <c r="J26" s="142"/>
      <c r="K26" s="142"/>
      <c r="L26" s="142"/>
      <c r="M26" s="142"/>
      <c r="N26" s="142"/>
      <c r="O26" s="142"/>
      <c r="P26" s="143"/>
      <c r="R26" s="12">
        <v>5</v>
      </c>
      <c r="S26" s="12">
        <v>4</v>
      </c>
      <c r="T26" s="12">
        <v>4</v>
      </c>
      <c r="U26" s="12">
        <v>2</v>
      </c>
      <c r="V26" s="12">
        <v>4</v>
      </c>
      <c r="W26" s="12">
        <v>5</v>
      </c>
      <c r="X26" s="12">
        <v>4</v>
      </c>
      <c r="Y26" s="12">
        <v>4</v>
      </c>
      <c r="Z26" s="12">
        <v>5</v>
      </c>
      <c r="AA26" s="12">
        <v>4</v>
      </c>
      <c r="AB26" s="12">
        <v>5</v>
      </c>
      <c r="AC26" s="12">
        <v>4</v>
      </c>
      <c r="AD26" s="12">
        <v>5</v>
      </c>
      <c r="AE26" s="12">
        <v>5</v>
      </c>
      <c r="AF26" s="12">
        <v>5</v>
      </c>
      <c r="AG26" s="12">
        <v>4</v>
      </c>
      <c r="AH26" s="12">
        <v>5</v>
      </c>
      <c r="AI26" s="12">
        <v>4</v>
      </c>
      <c r="AJ26" s="12">
        <v>4</v>
      </c>
      <c r="AK26" s="12">
        <v>4</v>
      </c>
      <c r="AL26" s="12">
        <v>4</v>
      </c>
      <c r="AM26" s="12">
        <v>4</v>
      </c>
      <c r="AN26" s="12">
        <v>4</v>
      </c>
      <c r="AO26" s="12">
        <v>5</v>
      </c>
      <c r="AP26" s="12">
        <v>4</v>
      </c>
      <c r="AQ26" s="12">
        <v>4</v>
      </c>
      <c r="AR26" s="12">
        <v>5</v>
      </c>
      <c r="AS26" s="12">
        <v>5</v>
      </c>
      <c r="AT26" s="12">
        <v>5</v>
      </c>
      <c r="AU26" s="12">
        <v>2</v>
      </c>
      <c r="AV26" s="12">
        <v>4</v>
      </c>
      <c r="AW26" s="12">
        <v>4</v>
      </c>
      <c r="AX26" s="12">
        <v>5</v>
      </c>
      <c r="AY26" s="12">
        <v>4</v>
      </c>
      <c r="AZ26" s="12">
        <v>4</v>
      </c>
      <c r="BA26" s="12">
        <v>5</v>
      </c>
      <c r="BB26" s="12">
        <v>4</v>
      </c>
      <c r="BC26" s="12">
        <v>5</v>
      </c>
      <c r="BD26" s="12">
        <v>4</v>
      </c>
      <c r="BE26" s="12">
        <v>5</v>
      </c>
      <c r="BF26" s="12">
        <v>5</v>
      </c>
      <c r="BG26" s="12">
        <v>5</v>
      </c>
      <c r="BH26" s="12">
        <v>5</v>
      </c>
      <c r="BI26" s="12">
        <v>4</v>
      </c>
      <c r="BJ26" s="12">
        <v>4</v>
      </c>
      <c r="BK26" s="12">
        <v>5</v>
      </c>
      <c r="BL26" s="12">
        <v>4</v>
      </c>
      <c r="BM26" s="12">
        <v>2</v>
      </c>
      <c r="BN26" s="12">
        <v>4</v>
      </c>
      <c r="BO26" s="12">
        <v>4</v>
      </c>
      <c r="BP26" s="12">
        <v>5</v>
      </c>
      <c r="BQ26" s="12">
        <v>0</v>
      </c>
      <c r="BR26" s="12">
        <v>4</v>
      </c>
      <c r="BS26" s="12">
        <v>5</v>
      </c>
      <c r="BU26" s="14">
        <f t="shared" si="3"/>
        <v>0</v>
      </c>
      <c r="BV26" s="14">
        <f t="shared" si="4"/>
        <v>22</v>
      </c>
      <c r="BW26" s="14">
        <f t="shared" si="4"/>
        <v>28</v>
      </c>
      <c r="BX26" s="14">
        <f t="shared" si="4"/>
        <v>3</v>
      </c>
      <c r="BY26" s="14">
        <f t="shared" si="4"/>
        <v>0</v>
      </c>
      <c r="BZ26" s="14">
        <f t="shared" si="4"/>
        <v>1</v>
      </c>
      <c r="CA26" s="61">
        <f t="shared" si="5"/>
        <v>4.3018867924528301</v>
      </c>
      <c r="CB26" s="62">
        <f t="shared" si="1"/>
        <v>4.3</v>
      </c>
      <c r="CC26" s="2" t="str">
        <f t="shared" si="6"/>
        <v>A</v>
      </c>
      <c r="CD26" s="2" t="str">
        <f t="shared" si="7"/>
        <v>A(4.3)</v>
      </c>
      <c r="CE26" s="55" t="s">
        <v>150</v>
      </c>
      <c r="CF26" s="2" t="str">
        <f t="shared" si="9"/>
        <v>▽</v>
      </c>
      <c r="CG26" s="37">
        <f t="shared" si="15"/>
        <v>-0.10000000000000053</v>
      </c>
      <c r="CH26" s="18">
        <f t="shared" si="10"/>
        <v>0.41509433962264153</v>
      </c>
      <c r="CI26" s="18">
        <f t="shared" si="11"/>
        <v>0.52830188679245282</v>
      </c>
      <c r="CJ26" s="18">
        <f t="shared" si="12"/>
        <v>5.6603773584905662E-2</v>
      </c>
      <c r="CK26" s="18">
        <f t="shared" si="13"/>
        <v>0</v>
      </c>
      <c r="CL26" s="18">
        <f t="shared" si="14"/>
        <v>1.8867924528301886E-2</v>
      </c>
      <c r="CM26" s="54">
        <v>4.4000000000000004</v>
      </c>
      <c r="CN26" s="51" t="s">
        <v>77</v>
      </c>
    </row>
    <row r="27" spans="1:92" ht="16.5" customHeight="1" x14ac:dyDescent="0.15">
      <c r="A27" s="105"/>
      <c r="B27" s="86"/>
      <c r="C27" s="138"/>
      <c r="D27" s="139"/>
      <c r="E27" s="139"/>
      <c r="F27" s="140"/>
      <c r="G27" s="12" t="s">
        <v>107</v>
      </c>
      <c r="H27" s="144"/>
      <c r="I27" s="142"/>
      <c r="J27" s="142"/>
      <c r="K27" s="142"/>
      <c r="L27" s="142"/>
      <c r="M27" s="142"/>
      <c r="N27" s="142"/>
      <c r="O27" s="142"/>
      <c r="P27" s="143"/>
      <c r="R27" s="12">
        <v>4</v>
      </c>
      <c r="S27" s="12">
        <v>2</v>
      </c>
      <c r="T27" s="12">
        <v>4</v>
      </c>
      <c r="U27" s="12">
        <v>1</v>
      </c>
      <c r="V27" s="12">
        <v>2</v>
      </c>
      <c r="W27" s="12">
        <v>2</v>
      </c>
      <c r="X27" s="12">
        <v>2</v>
      </c>
      <c r="Y27" s="12">
        <v>4</v>
      </c>
      <c r="Z27" s="12">
        <v>2</v>
      </c>
      <c r="AA27" s="12">
        <v>4</v>
      </c>
      <c r="AB27" s="12">
        <v>2</v>
      </c>
      <c r="AC27" s="12">
        <v>4</v>
      </c>
      <c r="AD27" s="12">
        <v>2</v>
      </c>
      <c r="AE27" s="12">
        <v>5</v>
      </c>
      <c r="AF27" s="12">
        <v>4</v>
      </c>
      <c r="AG27" s="12">
        <v>2</v>
      </c>
      <c r="AH27" s="12">
        <v>4</v>
      </c>
      <c r="AI27" s="12">
        <v>4</v>
      </c>
      <c r="AJ27" s="12">
        <v>2</v>
      </c>
      <c r="AK27" s="12">
        <v>2</v>
      </c>
      <c r="AL27" s="12">
        <v>2</v>
      </c>
      <c r="AM27" s="12">
        <v>1</v>
      </c>
      <c r="AN27" s="12">
        <v>4</v>
      </c>
      <c r="AO27" s="12">
        <v>2</v>
      </c>
      <c r="AP27" s="12">
        <v>2</v>
      </c>
      <c r="AQ27" s="12">
        <v>2</v>
      </c>
      <c r="AR27" s="12">
        <v>5</v>
      </c>
      <c r="AS27" s="12">
        <v>5</v>
      </c>
      <c r="AT27" s="12">
        <v>5</v>
      </c>
      <c r="AU27" s="12">
        <v>1</v>
      </c>
      <c r="AV27" s="12">
        <v>2</v>
      </c>
      <c r="AW27" s="12">
        <v>2</v>
      </c>
      <c r="AX27" s="12">
        <v>4</v>
      </c>
      <c r="AY27" s="12">
        <v>4</v>
      </c>
      <c r="AZ27" s="12">
        <v>2</v>
      </c>
      <c r="BA27" s="12">
        <v>4</v>
      </c>
      <c r="BB27" s="12">
        <v>4</v>
      </c>
      <c r="BC27" s="12">
        <v>4</v>
      </c>
      <c r="BD27" s="12">
        <v>5</v>
      </c>
      <c r="BE27" s="12">
        <v>4</v>
      </c>
      <c r="BF27" s="12">
        <v>2</v>
      </c>
      <c r="BG27" s="12">
        <v>2</v>
      </c>
      <c r="BH27" s="12">
        <v>5</v>
      </c>
      <c r="BI27" s="12">
        <v>2</v>
      </c>
      <c r="BJ27" s="12">
        <v>1</v>
      </c>
      <c r="BK27" s="12">
        <v>2</v>
      </c>
      <c r="BL27" s="12">
        <v>2</v>
      </c>
      <c r="BM27" s="12">
        <v>2</v>
      </c>
      <c r="BN27" s="12">
        <v>4</v>
      </c>
      <c r="BO27" s="12">
        <v>4</v>
      </c>
      <c r="BP27" s="12">
        <v>5</v>
      </c>
      <c r="BQ27" s="12">
        <v>2</v>
      </c>
      <c r="BR27" s="12">
        <v>4</v>
      </c>
      <c r="BS27" s="12">
        <v>4</v>
      </c>
      <c r="BU27" s="14">
        <f t="shared" si="3"/>
        <v>0</v>
      </c>
      <c r="BV27" s="14">
        <f t="shared" si="4"/>
        <v>7</v>
      </c>
      <c r="BW27" s="14">
        <f t="shared" si="4"/>
        <v>19</v>
      </c>
      <c r="BX27" s="14">
        <f t="shared" si="4"/>
        <v>24</v>
      </c>
      <c r="BY27" s="14">
        <f t="shared" si="4"/>
        <v>4</v>
      </c>
      <c r="BZ27" s="14">
        <f t="shared" si="4"/>
        <v>0</v>
      </c>
      <c r="CA27" s="61">
        <f t="shared" si="5"/>
        <v>3.0185185185185186</v>
      </c>
      <c r="CB27" s="62">
        <f t="shared" si="1"/>
        <v>3</v>
      </c>
      <c r="CC27" s="2" t="str">
        <f t="shared" si="6"/>
        <v>B</v>
      </c>
      <c r="CD27" s="2" t="str">
        <f t="shared" si="7"/>
        <v>B(3)</v>
      </c>
      <c r="CE27" s="55" t="str">
        <f t="shared" si="8"/>
        <v>⬆0.2</v>
      </c>
      <c r="CF27" s="2" t="str">
        <f t="shared" si="9"/>
        <v>⬆</v>
      </c>
      <c r="CG27" s="37">
        <f t="shared" si="15"/>
        <v>0.20000000000000018</v>
      </c>
      <c r="CH27" s="18">
        <f t="shared" si="10"/>
        <v>0.12962962962962962</v>
      </c>
      <c r="CI27" s="18">
        <f t="shared" si="11"/>
        <v>0.35185185185185186</v>
      </c>
      <c r="CJ27" s="18">
        <f t="shared" si="12"/>
        <v>0.44444444444444442</v>
      </c>
      <c r="CK27" s="18">
        <f t="shared" si="13"/>
        <v>7.407407407407407E-2</v>
      </c>
      <c r="CL27" s="18">
        <f t="shared" si="14"/>
        <v>0</v>
      </c>
      <c r="CM27" s="54">
        <v>2.8</v>
      </c>
      <c r="CN27" s="51" t="s">
        <v>246</v>
      </c>
    </row>
    <row r="28" spans="1:92" ht="16.5" customHeight="1" x14ac:dyDescent="0.15">
      <c r="A28" s="105"/>
      <c r="B28" s="86" t="s">
        <v>36</v>
      </c>
      <c r="C28" s="132" t="s">
        <v>62</v>
      </c>
      <c r="D28" s="133"/>
      <c r="E28" s="133"/>
      <c r="F28" s="134"/>
      <c r="G28" s="12" t="s">
        <v>206</v>
      </c>
      <c r="H28" s="141" t="s">
        <v>352</v>
      </c>
      <c r="I28" s="142"/>
      <c r="J28" s="142"/>
      <c r="K28" s="142"/>
      <c r="L28" s="142"/>
      <c r="M28" s="142"/>
      <c r="N28" s="142"/>
      <c r="O28" s="142"/>
      <c r="P28" s="143"/>
      <c r="R28" s="12">
        <v>4</v>
      </c>
      <c r="S28" s="12">
        <v>4</v>
      </c>
      <c r="T28" s="12">
        <v>4</v>
      </c>
      <c r="U28" s="12">
        <v>2</v>
      </c>
      <c r="V28" s="12">
        <v>4</v>
      </c>
      <c r="W28" s="12">
        <v>4</v>
      </c>
      <c r="X28" s="12">
        <v>4</v>
      </c>
      <c r="Y28" s="12">
        <v>4</v>
      </c>
      <c r="Z28" s="12">
        <v>2</v>
      </c>
      <c r="AA28" s="12">
        <v>4</v>
      </c>
      <c r="AB28" s="12">
        <v>0</v>
      </c>
      <c r="AC28" s="12">
        <v>4</v>
      </c>
      <c r="AD28" s="12">
        <v>4</v>
      </c>
      <c r="AE28" s="12">
        <v>5</v>
      </c>
      <c r="AF28" s="12">
        <v>5</v>
      </c>
      <c r="AG28" s="12">
        <v>2</v>
      </c>
      <c r="AH28" s="12">
        <v>4</v>
      </c>
      <c r="AI28" s="12">
        <v>4</v>
      </c>
      <c r="AJ28" s="12">
        <v>4</v>
      </c>
      <c r="AK28" s="12">
        <v>4</v>
      </c>
      <c r="AL28" s="12">
        <v>4</v>
      </c>
      <c r="AM28" s="12">
        <v>4</v>
      </c>
      <c r="AN28" s="12">
        <v>4</v>
      </c>
      <c r="AO28" s="12">
        <v>5</v>
      </c>
      <c r="AP28" s="12">
        <v>4</v>
      </c>
      <c r="AQ28" s="12">
        <v>4</v>
      </c>
      <c r="AR28" s="12">
        <v>5</v>
      </c>
      <c r="AS28" s="12">
        <v>5</v>
      </c>
      <c r="AT28" s="12">
        <v>4</v>
      </c>
      <c r="AU28" s="12">
        <v>2</v>
      </c>
      <c r="AV28" s="12">
        <v>2</v>
      </c>
      <c r="AW28" s="12">
        <v>4</v>
      </c>
      <c r="AX28" s="12">
        <v>4</v>
      </c>
      <c r="AY28" s="12">
        <v>4</v>
      </c>
      <c r="AZ28" s="12">
        <v>2</v>
      </c>
      <c r="BA28" s="12">
        <v>5</v>
      </c>
      <c r="BB28" s="12">
        <v>4</v>
      </c>
      <c r="BC28" s="12">
        <v>5</v>
      </c>
      <c r="BD28" s="12">
        <v>5</v>
      </c>
      <c r="BE28" s="12">
        <v>4</v>
      </c>
      <c r="BF28" s="12">
        <v>4</v>
      </c>
      <c r="BG28" s="12">
        <v>0</v>
      </c>
      <c r="BH28" s="12">
        <v>4</v>
      </c>
      <c r="BI28" s="12">
        <v>4</v>
      </c>
      <c r="BJ28" s="12">
        <v>4</v>
      </c>
      <c r="BK28" s="12">
        <v>4</v>
      </c>
      <c r="BL28" s="12">
        <v>4</v>
      </c>
      <c r="BM28" s="12">
        <v>4</v>
      </c>
      <c r="BN28" s="12">
        <v>4</v>
      </c>
      <c r="BO28" s="12">
        <v>4</v>
      </c>
      <c r="BP28" s="12">
        <v>5</v>
      </c>
      <c r="BQ28" s="12">
        <v>0</v>
      </c>
      <c r="BR28" s="12">
        <v>4</v>
      </c>
      <c r="BS28" s="12">
        <v>4</v>
      </c>
      <c r="BU28" s="14">
        <f t="shared" si="3"/>
        <v>0</v>
      </c>
      <c r="BV28" s="14">
        <f t="shared" si="4"/>
        <v>9</v>
      </c>
      <c r="BW28" s="14">
        <f t="shared" si="4"/>
        <v>36</v>
      </c>
      <c r="BX28" s="14">
        <f t="shared" si="4"/>
        <v>6</v>
      </c>
      <c r="BY28" s="14">
        <f t="shared" si="4"/>
        <v>0</v>
      </c>
      <c r="BZ28" s="14">
        <f t="shared" si="4"/>
        <v>3</v>
      </c>
      <c r="CA28" s="61">
        <f t="shared" si="5"/>
        <v>3.9411764705882355</v>
      </c>
      <c r="CB28" s="62">
        <f t="shared" si="1"/>
        <v>3.9</v>
      </c>
      <c r="CC28" s="2" t="str">
        <f t="shared" si="6"/>
        <v>B</v>
      </c>
      <c r="CD28" s="2" t="str">
        <f t="shared" si="7"/>
        <v>B(3.9)</v>
      </c>
      <c r="CE28" s="55" t="str">
        <f t="shared" si="8"/>
        <v>±0</v>
      </c>
      <c r="CF28" s="2" t="str">
        <f t="shared" si="9"/>
        <v>±</v>
      </c>
      <c r="CG28" s="37">
        <f t="shared" si="15"/>
        <v>0</v>
      </c>
      <c r="CH28" s="18">
        <f t="shared" si="10"/>
        <v>0.17647058823529413</v>
      </c>
      <c r="CI28" s="18">
        <f t="shared" si="11"/>
        <v>0.70588235294117652</v>
      </c>
      <c r="CJ28" s="18">
        <f t="shared" si="12"/>
        <v>0.11764705882352941</v>
      </c>
      <c r="CK28" s="18">
        <f t="shared" si="13"/>
        <v>0</v>
      </c>
      <c r="CL28" s="18">
        <f t="shared" si="14"/>
        <v>5.8823529411764705E-2</v>
      </c>
      <c r="CM28" s="54">
        <v>3.9</v>
      </c>
      <c r="CN28" s="51" t="s">
        <v>72</v>
      </c>
    </row>
    <row r="29" spans="1:92" ht="16.5" customHeight="1" x14ac:dyDescent="0.15">
      <c r="A29" s="105"/>
      <c r="B29" s="86"/>
      <c r="C29" s="138"/>
      <c r="D29" s="139"/>
      <c r="E29" s="139"/>
      <c r="F29" s="140"/>
      <c r="G29" s="12" t="s">
        <v>108</v>
      </c>
      <c r="H29" s="144"/>
      <c r="I29" s="142"/>
      <c r="J29" s="142"/>
      <c r="K29" s="142"/>
      <c r="L29" s="142"/>
      <c r="M29" s="142"/>
      <c r="N29" s="142"/>
      <c r="O29" s="142"/>
      <c r="P29" s="143"/>
      <c r="R29" s="12">
        <v>4</v>
      </c>
      <c r="S29" s="12">
        <v>0</v>
      </c>
      <c r="T29" s="12">
        <v>4</v>
      </c>
      <c r="U29" s="12">
        <v>2</v>
      </c>
      <c r="V29" s="12">
        <v>4</v>
      </c>
      <c r="W29" s="12">
        <v>4</v>
      </c>
      <c r="X29" s="12">
        <v>4</v>
      </c>
      <c r="Y29" s="12">
        <v>2</v>
      </c>
      <c r="Z29" s="12">
        <v>5</v>
      </c>
      <c r="AA29" s="12">
        <v>4</v>
      </c>
      <c r="AB29" s="12">
        <v>4</v>
      </c>
      <c r="AC29" s="12">
        <v>4</v>
      </c>
      <c r="AD29" s="12">
        <v>5</v>
      </c>
      <c r="AE29" s="12">
        <v>4</v>
      </c>
      <c r="AF29" s="12">
        <v>4</v>
      </c>
      <c r="AG29" s="12">
        <v>2</v>
      </c>
      <c r="AH29" s="12">
        <v>4</v>
      </c>
      <c r="AI29" s="12">
        <v>4</v>
      </c>
      <c r="AJ29" s="12">
        <v>4</v>
      </c>
      <c r="AK29" s="12">
        <v>4</v>
      </c>
      <c r="AL29" s="12">
        <v>4</v>
      </c>
      <c r="AM29" s="12">
        <v>2</v>
      </c>
      <c r="AN29" s="12">
        <v>4</v>
      </c>
      <c r="AO29" s="12">
        <v>4</v>
      </c>
      <c r="AP29" s="12">
        <v>2</v>
      </c>
      <c r="AQ29" s="12">
        <v>4</v>
      </c>
      <c r="AR29" s="12">
        <v>5</v>
      </c>
      <c r="AS29" s="12">
        <v>5</v>
      </c>
      <c r="AT29" s="12">
        <v>4</v>
      </c>
      <c r="AU29" s="12">
        <v>2</v>
      </c>
      <c r="AV29" s="12">
        <v>2</v>
      </c>
      <c r="AW29" s="12">
        <v>4</v>
      </c>
      <c r="AX29" s="12">
        <v>4</v>
      </c>
      <c r="AY29" s="12">
        <v>4</v>
      </c>
      <c r="AZ29" s="12">
        <v>2</v>
      </c>
      <c r="BA29" s="12">
        <v>4</v>
      </c>
      <c r="BB29" s="12">
        <v>4</v>
      </c>
      <c r="BC29" s="12">
        <v>5</v>
      </c>
      <c r="BD29" s="12">
        <v>4</v>
      </c>
      <c r="BE29" s="12">
        <v>2</v>
      </c>
      <c r="BF29" s="12">
        <v>2</v>
      </c>
      <c r="BG29" s="12">
        <v>0</v>
      </c>
      <c r="BH29" s="12">
        <v>4</v>
      </c>
      <c r="BI29" s="12">
        <v>4</v>
      </c>
      <c r="BJ29" s="12">
        <v>4</v>
      </c>
      <c r="BK29" s="12">
        <v>4</v>
      </c>
      <c r="BL29" s="12">
        <v>4</v>
      </c>
      <c r="BM29" s="12">
        <v>2</v>
      </c>
      <c r="BN29" s="12">
        <v>4</v>
      </c>
      <c r="BO29" s="12">
        <v>4</v>
      </c>
      <c r="BP29" s="12">
        <v>5</v>
      </c>
      <c r="BQ29" s="12">
        <v>4</v>
      </c>
      <c r="BR29" s="12">
        <v>4</v>
      </c>
      <c r="BS29" s="12">
        <v>4</v>
      </c>
      <c r="BU29" s="14">
        <f t="shared" si="3"/>
        <v>0</v>
      </c>
      <c r="BV29" s="14">
        <f t="shared" si="4"/>
        <v>6</v>
      </c>
      <c r="BW29" s="14">
        <f t="shared" si="4"/>
        <v>35</v>
      </c>
      <c r="BX29" s="14">
        <f t="shared" si="4"/>
        <v>11</v>
      </c>
      <c r="BY29" s="14">
        <f t="shared" si="4"/>
        <v>0</v>
      </c>
      <c r="BZ29" s="14">
        <f t="shared" si="4"/>
        <v>2</v>
      </c>
      <c r="CA29" s="61">
        <f t="shared" si="5"/>
        <v>3.6923076923076925</v>
      </c>
      <c r="CB29" s="62">
        <f t="shared" si="1"/>
        <v>3.7</v>
      </c>
      <c r="CC29" s="2" t="str">
        <f t="shared" si="6"/>
        <v>B</v>
      </c>
      <c r="CD29" s="2" t="str">
        <f t="shared" si="7"/>
        <v>B(3.7)</v>
      </c>
      <c r="CE29" s="55" t="str">
        <f t="shared" si="8"/>
        <v>±0</v>
      </c>
      <c r="CF29" s="2" t="str">
        <f t="shared" si="9"/>
        <v>±</v>
      </c>
      <c r="CG29" s="37">
        <f t="shared" si="15"/>
        <v>0</v>
      </c>
      <c r="CH29" s="18">
        <f t="shared" si="10"/>
        <v>0.11538461538461539</v>
      </c>
      <c r="CI29" s="18">
        <f t="shared" si="11"/>
        <v>0.67307692307692313</v>
      </c>
      <c r="CJ29" s="18">
        <f t="shared" si="12"/>
        <v>0.21153846153846154</v>
      </c>
      <c r="CK29" s="18">
        <f t="shared" si="13"/>
        <v>0</v>
      </c>
      <c r="CL29" s="18">
        <f t="shared" si="14"/>
        <v>3.8461538461538464E-2</v>
      </c>
      <c r="CM29" s="54">
        <v>3.7</v>
      </c>
      <c r="CN29" s="51" t="s">
        <v>79</v>
      </c>
    </row>
    <row r="30" spans="1:92" ht="16.5" customHeight="1" x14ac:dyDescent="0.15">
      <c r="A30" s="105"/>
      <c r="B30" s="86"/>
      <c r="C30" s="145" t="s">
        <v>29</v>
      </c>
      <c r="D30" s="146"/>
      <c r="E30" s="146"/>
      <c r="F30" s="147"/>
      <c r="G30" s="12" t="s">
        <v>109</v>
      </c>
      <c r="H30" s="144"/>
      <c r="I30" s="142"/>
      <c r="J30" s="142"/>
      <c r="K30" s="142"/>
      <c r="L30" s="142"/>
      <c r="M30" s="142"/>
      <c r="N30" s="142"/>
      <c r="O30" s="142"/>
      <c r="P30" s="143"/>
      <c r="R30" s="12">
        <v>4</v>
      </c>
      <c r="S30" s="12">
        <v>4</v>
      </c>
      <c r="T30" s="12">
        <v>4</v>
      </c>
      <c r="U30" s="12">
        <v>2</v>
      </c>
      <c r="V30" s="12">
        <v>4</v>
      </c>
      <c r="W30" s="12">
        <v>4</v>
      </c>
      <c r="X30" s="12">
        <v>5</v>
      </c>
      <c r="Y30" s="12">
        <v>4</v>
      </c>
      <c r="Z30" s="12">
        <v>5</v>
      </c>
      <c r="AA30" s="12">
        <v>4</v>
      </c>
      <c r="AB30" s="12">
        <v>4</v>
      </c>
      <c r="AC30" s="12">
        <v>2</v>
      </c>
      <c r="AD30" s="12">
        <v>5</v>
      </c>
      <c r="AE30" s="12">
        <v>4</v>
      </c>
      <c r="AF30" s="12">
        <v>5</v>
      </c>
      <c r="AG30" s="12">
        <v>4</v>
      </c>
      <c r="AH30" s="12">
        <v>5</v>
      </c>
      <c r="AI30" s="12">
        <v>4</v>
      </c>
      <c r="AJ30" s="12">
        <v>4</v>
      </c>
      <c r="AK30" s="12">
        <v>4</v>
      </c>
      <c r="AL30" s="12">
        <v>5</v>
      </c>
      <c r="AM30" s="12">
        <v>4</v>
      </c>
      <c r="AN30" s="12">
        <v>4</v>
      </c>
      <c r="AO30" s="12">
        <v>5</v>
      </c>
      <c r="AP30" s="12">
        <v>4</v>
      </c>
      <c r="AQ30" s="12">
        <v>4</v>
      </c>
      <c r="AR30" s="12">
        <v>5</v>
      </c>
      <c r="AS30" s="12">
        <v>5</v>
      </c>
      <c r="AT30" s="12">
        <v>5</v>
      </c>
      <c r="AU30" s="12">
        <v>4</v>
      </c>
      <c r="AV30" s="12">
        <v>4</v>
      </c>
      <c r="AW30" s="12">
        <v>5</v>
      </c>
      <c r="AX30" s="12">
        <v>4</v>
      </c>
      <c r="AY30" s="12">
        <v>4</v>
      </c>
      <c r="AZ30" s="12">
        <v>4</v>
      </c>
      <c r="BA30" s="12">
        <v>5</v>
      </c>
      <c r="BB30" s="12">
        <v>4</v>
      </c>
      <c r="BC30" s="12">
        <v>5</v>
      </c>
      <c r="BD30" s="12">
        <v>5</v>
      </c>
      <c r="BE30" s="12">
        <v>5</v>
      </c>
      <c r="BF30" s="12">
        <v>4</v>
      </c>
      <c r="BG30" s="12">
        <v>4</v>
      </c>
      <c r="BH30" s="12">
        <v>5</v>
      </c>
      <c r="BI30" s="12">
        <v>4</v>
      </c>
      <c r="BJ30" s="12">
        <v>4</v>
      </c>
      <c r="BK30" s="12">
        <v>4</v>
      </c>
      <c r="BL30" s="12">
        <v>4</v>
      </c>
      <c r="BM30" s="12">
        <v>4</v>
      </c>
      <c r="BN30" s="12">
        <v>4</v>
      </c>
      <c r="BO30" s="12">
        <v>4</v>
      </c>
      <c r="BP30" s="12">
        <v>5</v>
      </c>
      <c r="BQ30" s="12">
        <v>0</v>
      </c>
      <c r="BR30" s="12">
        <v>0</v>
      </c>
      <c r="BS30" s="12">
        <v>5</v>
      </c>
      <c r="BU30" s="14">
        <f t="shared" si="3"/>
        <v>0</v>
      </c>
      <c r="BV30" s="14">
        <f t="shared" si="4"/>
        <v>18</v>
      </c>
      <c r="BW30" s="14">
        <f t="shared" si="4"/>
        <v>32</v>
      </c>
      <c r="BX30" s="14">
        <f t="shared" si="4"/>
        <v>2</v>
      </c>
      <c r="BY30" s="14">
        <f t="shared" si="4"/>
        <v>0</v>
      </c>
      <c r="BZ30" s="14">
        <f t="shared" si="4"/>
        <v>2</v>
      </c>
      <c r="CA30" s="61">
        <f t="shared" si="5"/>
        <v>4.2692307692307692</v>
      </c>
      <c r="CB30" s="62">
        <f t="shared" si="1"/>
        <v>4.3</v>
      </c>
      <c r="CC30" s="2" t="str">
        <f t="shared" si="6"/>
        <v>A</v>
      </c>
      <c r="CD30" s="2" t="str">
        <f t="shared" si="7"/>
        <v>A(4.3)</v>
      </c>
      <c r="CE30" s="55" t="str">
        <f t="shared" si="8"/>
        <v>±0</v>
      </c>
      <c r="CF30" s="2" t="str">
        <f t="shared" si="9"/>
        <v>±</v>
      </c>
      <c r="CG30" s="37">
        <f t="shared" si="15"/>
        <v>0</v>
      </c>
      <c r="CH30" s="18">
        <f t="shared" si="10"/>
        <v>0.34615384615384615</v>
      </c>
      <c r="CI30" s="18">
        <f t="shared" si="11"/>
        <v>0.61538461538461542</v>
      </c>
      <c r="CJ30" s="18">
        <f t="shared" si="12"/>
        <v>3.8461538461538464E-2</v>
      </c>
      <c r="CK30" s="18">
        <f t="shared" si="13"/>
        <v>0</v>
      </c>
      <c r="CL30" s="18">
        <f t="shared" si="14"/>
        <v>3.8461538461538464E-2</v>
      </c>
      <c r="CM30" s="54">
        <v>4.3</v>
      </c>
      <c r="CN30" s="51" t="s">
        <v>71</v>
      </c>
    </row>
    <row r="31" spans="1:92" ht="16.5" customHeight="1" x14ac:dyDescent="0.15">
      <c r="A31" s="106"/>
      <c r="B31" s="86"/>
      <c r="C31" s="145" t="s">
        <v>61</v>
      </c>
      <c r="D31" s="146"/>
      <c r="E31" s="146"/>
      <c r="F31" s="147"/>
      <c r="G31" s="12" t="s">
        <v>157</v>
      </c>
      <c r="H31" s="144"/>
      <c r="I31" s="142"/>
      <c r="J31" s="142"/>
      <c r="K31" s="142"/>
      <c r="L31" s="142"/>
      <c r="M31" s="142"/>
      <c r="N31" s="142"/>
      <c r="O31" s="142"/>
      <c r="P31" s="143"/>
      <c r="R31" s="12">
        <v>5</v>
      </c>
      <c r="S31" s="12">
        <v>5</v>
      </c>
      <c r="T31" s="12">
        <v>4</v>
      </c>
      <c r="U31" s="12">
        <v>4</v>
      </c>
      <c r="V31" s="12">
        <v>4</v>
      </c>
      <c r="W31" s="12">
        <v>4</v>
      </c>
      <c r="X31" s="12">
        <v>4</v>
      </c>
      <c r="Y31" s="12">
        <v>4</v>
      </c>
      <c r="Z31" s="12">
        <v>5</v>
      </c>
      <c r="AA31" s="12">
        <v>4</v>
      </c>
      <c r="AB31" s="12">
        <v>2</v>
      </c>
      <c r="AC31" s="12">
        <v>4</v>
      </c>
      <c r="AD31" s="12">
        <v>5</v>
      </c>
      <c r="AE31" s="12">
        <v>5</v>
      </c>
      <c r="AF31" s="12">
        <v>4</v>
      </c>
      <c r="AG31" s="12">
        <v>4</v>
      </c>
      <c r="AH31" s="12">
        <v>4</v>
      </c>
      <c r="AI31" s="12">
        <v>4</v>
      </c>
      <c r="AJ31" s="12">
        <v>4</v>
      </c>
      <c r="AK31" s="12">
        <v>4</v>
      </c>
      <c r="AL31" s="12">
        <v>5</v>
      </c>
      <c r="AM31" s="12">
        <v>4</v>
      </c>
      <c r="AN31" s="12">
        <v>4</v>
      </c>
      <c r="AO31" s="12">
        <v>4</v>
      </c>
      <c r="AP31" s="12">
        <v>2</v>
      </c>
      <c r="AQ31" s="12">
        <v>4</v>
      </c>
      <c r="AR31" s="12">
        <v>5</v>
      </c>
      <c r="AS31" s="12">
        <v>5</v>
      </c>
      <c r="AT31" s="12">
        <v>4</v>
      </c>
      <c r="AU31" s="12">
        <v>2</v>
      </c>
      <c r="AV31" s="12">
        <v>2</v>
      </c>
      <c r="AW31" s="12">
        <v>5</v>
      </c>
      <c r="AX31" s="12">
        <v>5</v>
      </c>
      <c r="AY31" s="12">
        <v>0</v>
      </c>
      <c r="AZ31" s="12">
        <v>2</v>
      </c>
      <c r="BA31" s="12">
        <v>2</v>
      </c>
      <c r="BB31" s="12">
        <v>4</v>
      </c>
      <c r="BC31" s="12">
        <v>5</v>
      </c>
      <c r="BD31" s="12">
        <v>5</v>
      </c>
      <c r="BE31" s="12">
        <v>4</v>
      </c>
      <c r="BF31" s="12">
        <v>4</v>
      </c>
      <c r="BG31" s="12">
        <v>4</v>
      </c>
      <c r="BH31" s="12">
        <v>4</v>
      </c>
      <c r="BI31" s="12">
        <v>4</v>
      </c>
      <c r="BJ31" s="12">
        <v>4</v>
      </c>
      <c r="BK31" s="12">
        <v>4</v>
      </c>
      <c r="BL31" s="12">
        <v>2</v>
      </c>
      <c r="BM31" s="12">
        <v>4</v>
      </c>
      <c r="BN31" s="12">
        <v>4</v>
      </c>
      <c r="BO31" s="12">
        <v>4</v>
      </c>
      <c r="BP31" s="12">
        <v>5</v>
      </c>
      <c r="BQ31" s="12">
        <v>0</v>
      </c>
      <c r="BR31" s="12">
        <v>4</v>
      </c>
      <c r="BS31" s="12">
        <v>4</v>
      </c>
      <c r="BU31" s="14">
        <f t="shared" si="3"/>
        <v>0</v>
      </c>
      <c r="BV31" s="14">
        <f t="shared" si="4"/>
        <v>13</v>
      </c>
      <c r="BW31" s="14">
        <f t="shared" si="4"/>
        <v>32</v>
      </c>
      <c r="BX31" s="14">
        <f t="shared" si="4"/>
        <v>7</v>
      </c>
      <c r="BY31" s="14">
        <f t="shared" si="4"/>
        <v>0</v>
      </c>
      <c r="BZ31" s="14">
        <f t="shared" si="4"/>
        <v>2</v>
      </c>
      <c r="CA31" s="61">
        <f t="shared" si="5"/>
        <v>3.9807692307692308</v>
      </c>
      <c r="CB31" s="62">
        <f t="shared" si="1"/>
        <v>4</v>
      </c>
      <c r="CC31" s="2" t="str">
        <f t="shared" si="6"/>
        <v>B</v>
      </c>
      <c r="CD31" s="2" t="str">
        <f t="shared" si="7"/>
        <v>B(4)</v>
      </c>
      <c r="CE31" s="55" t="str">
        <f t="shared" si="8"/>
        <v>⬆0.1</v>
      </c>
      <c r="CF31" s="2" t="str">
        <f t="shared" si="9"/>
        <v>⬆</v>
      </c>
      <c r="CG31" s="37">
        <f t="shared" si="15"/>
        <v>0.10000000000000009</v>
      </c>
      <c r="CH31" s="18">
        <f t="shared" si="10"/>
        <v>0.25</v>
      </c>
      <c r="CI31" s="18">
        <f t="shared" si="11"/>
        <v>0.61538461538461542</v>
      </c>
      <c r="CJ31" s="18">
        <f t="shared" si="12"/>
        <v>0.13461538461538461</v>
      </c>
      <c r="CK31" s="18">
        <f t="shared" si="13"/>
        <v>0</v>
      </c>
      <c r="CL31" s="18">
        <f t="shared" si="14"/>
        <v>3.8461538461538464E-2</v>
      </c>
      <c r="CM31" s="54">
        <v>3.9</v>
      </c>
      <c r="CN31" s="51" t="s">
        <v>72</v>
      </c>
    </row>
    <row r="32" spans="1:92" ht="16.5" customHeight="1" x14ac:dyDescent="0.15">
      <c r="A32" s="108" t="s">
        <v>311</v>
      </c>
      <c r="B32" s="86" t="s">
        <v>312</v>
      </c>
      <c r="C32" s="132" t="s">
        <v>60</v>
      </c>
      <c r="D32" s="133"/>
      <c r="E32" s="133"/>
      <c r="F32" s="134"/>
      <c r="G32" s="12" t="s">
        <v>207</v>
      </c>
      <c r="H32" s="141" t="s">
        <v>351</v>
      </c>
      <c r="I32" s="142"/>
      <c r="J32" s="142"/>
      <c r="K32" s="142"/>
      <c r="L32" s="142"/>
      <c r="M32" s="142"/>
      <c r="N32" s="142"/>
      <c r="O32" s="142"/>
      <c r="P32" s="143"/>
      <c r="R32" s="12">
        <v>5</v>
      </c>
      <c r="S32" s="12">
        <v>4</v>
      </c>
      <c r="T32" s="12">
        <v>5</v>
      </c>
      <c r="U32" s="12">
        <v>2</v>
      </c>
      <c r="V32" s="12">
        <v>4</v>
      </c>
      <c r="W32" s="12">
        <v>5</v>
      </c>
      <c r="X32" s="12">
        <v>5</v>
      </c>
      <c r="Y32" s="12">
        <v>4</v>
      </c>
      <c r="Z32" s="12">
        <v>4</v>
      </c>
      <c r="AA32" s="12">
        <v>4</v>
      </c>
      <c r="AB32" s="12">
        <v>4</v>
      </c>
      <c r="AC32" s="12">
        <v>4</v>
      </c>
      <c r="AD32" s="12">
        <v>5</v>
      </c>
      <c r="AE32" s="12">
        <v>4</v>
      </c>
      <c r="AF32" s="12">
        <v>5</v>
      </c>
      <c r="AG32" s="12">
        <v>2</v>
      </c>
      <c r="AH32" s="12">
        <v>5</v>
      </c>
      <c r="AI32" s="12">
        <v>4</v>
      </c>
      <c r="AJ32" s="12">
        <v>4</v>
      </c>
      <c r="AK32" s="12">
        <v>4</v>
      </c>
      <c r="AL32" s="12">
        <v>5</v>
      </c>
      <c r="AM32" s="12">
        <v>4</v>
      </c>
      <c r="AN32" s="12">
        <v>4</v>
      </c>
      <c r="AO32" s="12">
        <v>5</v>
      </c>
      <c r="AP32" s="12">
        <v>4</v>
      </c>
      <c r="AQ32" s="12">
        <v>4</v>
      </c>
      <c r="AR32" s="12">
        <v>5</v>
      </c>
      <c r="AS32" s="12">
        <v>5</v>
      </c>
      <c r="AT32" s="12">
        <v>5</v>
      </c>
      <c r="AU32" s="12">
        <v>2</v>
      </c>
      <c r="AV32" s="12">
        <v>4</v>
      </c>
      <c r="AW32" s="12">
        <v>5</v>
      </c>
      <c r="AX32" s="12">
        <v>2</v>
      </c>
      <c r="AY32" s="12">
        <v>4</v>
      </c>
      <c r="AZ32" s="12">
        <v>4</v>
      </c>
      <c r="BA32" s="12">
        <v>4</v>
      </c>
      <c r="BB32" s="12">
        <v>4</v>
      </c>
      <c r="BC32" s="12">
        <v>5</v>
      </c>
      <c r="BD32" s="12">
        <v>5</v>
      </c>
      <c r="BE32" s="12">
        <v>5</v>
      </c>
      <c r="BF32" s="12">
        <v>4</v>
      </c>
      <c r="BG32" s="12">
        <v>4</v>
      </c>
      <c r="BH32" s="12">
        <v>4</v>
      </c>
      <c r="BI32" s="12">
        <v>4</v>
      </c>
      <c r="BJ32" s="12">
        <v>4</v>
      </c>
      <c r="BK32" s="12">
        <v>4</v>
      </c>
      <c r="BL32" s="12">
        <v>5</v>
      </c>
      <c r="BM32" s="12">
        <v>4</v>
      </c>
      <c r="BN32" s="12">
        <v>4</v>
      </c>
      <c r="BO32" s="12">
        <v>4</v>
      </c>
      <c r="BP32" s="12">
        <v>5</v>
      </c>
      <c r="BQ32" s="12">
        <v>5</v>
      </c>
      <c r="BR32" s="12">
        <v>4</v>
      </c>
      <c r="BS32" s="12">
        <v>5</v>
      </c>
      <c r="BU32" s="14">
        <f t="shared" si="3"/>
        <v>0</v>
      </c>
      <c r="BV32" s="14">
        <f t="shared" si="4"/>
        <v>20</v>
      </c>
      <c r="BW32" s="14">
        <f t="shared" si="4"/>
        <v>30</v>
      </c>
      <c r="BX32" s="14">
        <f t="shared" si="4"/>
        <v>4</v>
      </c>
      <c r="BY32" s="14">
        <f t="shared" si="4"/>
        <v>0</v>
      </c>
      <c r="BZ32" s="14">
        <f t="shared" si="4"/>
        <v>0</v>
      </c>
      <c r="CA32" s="61">
        <f t="shared" si="5"/>
        <v>4.2222222222222223</v>
      </c>
      <c r="CB32" s="62">
        <f t="shared" si="1"/>
        <v>4.2</v>
      </c>
      <c r="CC32" s="2" t="str">
        <f t="shared" si="6"/>
        <v>A</v>
      </c>
      <c r="CD32" s="2" t="str">
        <f t="shared" si="7"/>
        <v>A(4.2)</v>
      </c>
      <c r="CE32" s="55" t="str">
        <f t="shared" si="8"/>
        <v>±0</v>
      </c>
      <c r="CF32" s="2" t="str">
        <f t="shared" si="9"/>
        <v>±</v>
      </c>
      <c r="CG32" s="37">
        <f t="shared" si="15"/>
        <v>0</v>
      </c>
      <c r="CH32" s="18">
        <f t="shared" si="10"/>
        <v>0.37037037037037035</v>
      </c>
      <c r="CI32" s="18">
        <f t="shared" si="11"/>
        <v>0.55555555555555558</v>
      </c>
      <c r="CJ32" s="18">
        <f t="shared" si="12"/>
        <v>7.407407407407407E-2</v>
      </c>
      <c r="CK32" s="18">
        <f t="shared" si="13"/>
        <v>0</v>
      </c>
      <c r="CL32" s="18">
        <f t="shared" si="14"/>
        <v>0</v>
      </c>
      <c r="CM32" s="54">
        <v>4.2</v>
      </c>
      <c r="CN32" s="51" t="s">
        <v>73</v>
      </c>
    </row>
    <row r="33" spans="1:92" ht="16.5" customHeight="1" x14ac:dyDescent="0.15">
      <c r="A33" s="109"/>
      <c r="B33" s="86"/>
      <c r="C33" s="138"/>
      <c r="D33" s="139"/>
      <c r="E33" s="139"/>
      <c r="F33" s="140"/>
      <c r="G33" s="12" t="s">
        <v>208</v>
      </c>
      <c r="H33" s="144"/>
      <c r="I33" s="142"/>
      <c r="J33" s="142"/>
      <c r="K33" s="142"/>
      <c r="L33" s="142"/>
      <c r="M33" s="142"/>
      <c r="N33" s="142"/>
      <c r="O33" s="142"/>
      <c r="P33" s="143"/>
      <c r="R33" s="12">
        <v>5</v>
      </c>
      <c r="S33" s="12">
        <v>5</v>
      </c>
      <c r="T33" s="12">
        <v>4</v>
      </c>
      <c r="U33" s="12">
        <v>4</v>
      </c>
      <c r="V33" s="12">
        <v>4</v>
      </c>
      <c r="W33" s="12">
        <v>5</v>
      </c>
      <c r="X33" s="12">
        <v>5</v>
      </c>
      <c r="Y33" s="12">
        <v>4</v>
      </c>
      <c r="Z33" s="12">
        <v>4</v>
      </c>
      <c r="AA33" s="12">
        <v>4</v>
      </c>
      <c r="AB33" s="12">
        <v>5</v>
      </c>
      <c r="AC33" s="12">
        <v>4</v>
      </c>
      <c r="AD33" s="12">
        <v>5</v>
      </c>
      <c r="AE33" s="12">
        <v>5</v>
      </c>
      <c r="AF33" s="12">
        <v>5</v>
      </c>
      <c r="AG33" s="12">
        <v>4</v>
      </c>
      <c r="AH33" s="12">
        <v>5</v>
      </c>
      <c r="AI33" s="12">
        <v>4</v>
      </c>
      <c r="AJ33" s="12">
        <v>4</v>
      </c>
      <c r="AK33" s="12">
        <v>4</v>
      </c>
      <c r="AL33" s="12">
        <v>4</v>
      </c>
      <c r="AM33" s="12">
        <v>4</v>
      </c>
      <c r="AN33" s="12">
        <v>4</v>
      </c>
      <c r="AO33" s="12">
        <v>5</v>
      </c>
      <c r="AP33" s="12">
        <v>4</v>
      </c>
      <c r="AQ33" s="12">
        <v>4</v>
      </c>
      <c r="AR33" s="12">
        <v>5</v>
      </c>
      <c r="AS33" s="12">
        <v>5</v>
      </c>
      <c r="AT33" s="12">
        <v>5</v>
      </c>
      <c r="AU33" s="12">
        <v>4</v>
      </c>
      <c r="AV33" s="12">
        <v>4</v>
      </c>
      <c r="AW33" s="12">
        <v>5</v>
      </c>
      <c r="AX33" s="12">
        <v>5</v>
      </c>
      <c r="AY33" s="12">
        <v>4</v>
      </c>
      <c r="AZ33" s="12">
        <v>4</v>
      </c>
      <c r="BA33" s="12">
        <v>5</v>
      </c>
      <c r="BB33" s="12">
        <v>4</v>
      </c>
      <c r="BC33" s="12">
        <v>5</v>
      </c>
      <c r="BD33" s="12">
        <v>5</v>
      </c>
      <c r="BE33" s="12">
        <v>5</v>
      </c>
      <c r="BF33" s="12">
        <v>5</v>
      </c>
      <c r="BG33" s="12">
        <v>4</v>
      </c>
      <c r="BH33" s="12">
        <v>5</v>
      </c>
      <c r="BI33" s="12">
        <v>4</v>
      </c>
      <c r="BJ33" s="12">
        <v>4</v>
      </c>
      <c r="BK33" s="12">
        <v>4</v>
      </c>
      <c r="BL33" s="12">
        <v>4</v>
      </c>
      <c r="BM33" s="12">
        <v>5</v>
      </c>
      <c r="BN33" s="12">
        <v>4</v>
      </c>
      <c r="BO33" s="12">
        <v>4</v>
      </c>
      <c r="BP33" s="12">
        <v>5</v>
      </c>
      <c r="BQ33" s="12">
        <v>5</v>
      </c>
      <c r="BR33" s="12">
        <v>5</v>
      </c>
      <c r="BS33" s="12">
        <v>5</v>
      </c>
      <c r="BU33" s="14">
        <f t="shared" si="3"/>
        <v>0</v>
      </c>
      <c r="BV33" s="14">
        <f t="shared" si="4"/>
        <v>26</v>
      </c>
      <c r="BW33" s="14">
        <f t="shared" si="4"/>
        <v>28</v>
      </c>
      <c r="BX33" s="14">
        <f t="shared" si="4"/>
        <v>0</v>
      </c>
      <c r="BY33" s="14">
        <f t="shared" si="4"/>
        <v>0</v>
      </c>
      <c r="BZ33" s="14">
        <f t="shared" si="4"/>
        <v>0</v>
      </c>
      <c r="CA33" s="61">
        <f t="shared" si="5"/>
        <v>4.4814814814814818</v>
      </c>
      <c r="CB33" s="62">
        <f t="shared" si="1"/>
        <v>4.5</v>
      </c>
      <c r="CC33" s="2" t="str">
        <f t="shared" si="6"/>
        <v>A</v>
      </c>
      <c r="CD33" s="2" t="str">
        <f t="shared" si="7"/>
        <v>A(4.5)</v>
      </c>
      <c r="CE33" s="55" t="s">
        <v>137</v>
      </c>
      <c r="CF33" s="2" t="str">
        <f t="shared" si="9"/>
        <v>±</v>
      </c>
      <c r="CG33" s="37">
        <f t="shared" si="15"/>
        <v>0</v>
      </c>
      <c r="CH33" s="18">
        <f t="shared" si="10"/>
        <v>0.48148148148148145</v>
      </c>
      <c r="CI33" s="18">
        <f t="shared" si="11"/>
        <v>0.51851851851851849</v>
      </c>
      <c r="CJ33" s="18">
        <f t="shared" si="12"/>
        <v>0</v>
      </c>
      <c r="CK33" s="18">
        <f t="shared" si="13"/>
        <v>0</v>
      </c>
      <c r="CL33" s="18">
        <f t="shared" si="14"/>
        <v>0</v>
      </c>
      <c r="CM33" s="54">
        <v>4.5</v>
      </c>
      <c r="CN33" s="51" t="s">
        <v>148</v>
      </c>
    </row>
    <row r="34" spans="1:92" ht="16.5" customHeight="1" x14ac:dyDescent="0.15">
      <c r="A34" s="109"/>
      <c r="B34" s="86"/>
      <c r="C34" s="132" t="s">
        <v>66</v>
      </c>
      <c r="D34" s="133"/>
      <c r="E34" s="133"/>
      <c r="F34" s="134"/>
      <c r="G34" s="12" t="s">
        <v>158</v>
      </c>
      <c r="H34" s="144"/>
      <c r="I34" s="142"/>
      <c r="J34" s="142"/>
      <c r="K34" s="142"/>
      <c r="L34" s="142"/>
      <c r="M34" s="142"/>
      <c r="N34" s="142"/>
      <c r="O34" s="142"/>
      <c r="P34" s="143"/>
      <c r="R34" s="12">
        <v>5</v>
      </c>
      <c r="S34" s="12">
        <v>5</v>
      </c>
      <c r="T34" s="12">
        <v>4</v>
      </c>
      <c r="U34" s="12">
        <v>2</v>
      </c>
      <c r="V34" s="12">
        <v>4</v>
      </c>
      <c r="W34" s="12">
        <v>4</v>
      </c>
      <c r="X34" s="12">
        <v>4</v>
      </c>
      <c r="Y34" s="12">
        <v>4</v>
      </c>
      <c r="Z34" s="12">
        <v>4</v>
      </c>
      <c r="AA34" s="12">
        <v>4</v>
      </c>
      <c r="AB34" s="12">
        <v>4</v>
      </c>
      <c r="AC34" s="12">
        <v>2</v>
      </c>
      <c r="AD34" s="12">
        <v>5</v>
      </c>
      <c r="AE34" s="12">
        <v>5</v>
      </c>
      <c r="AF34" s="12">
        <v>5</v>
      </c>
      <c r="AG34" s="12">
        <v>2</v>
      </c>
      <c r="AH34" s="12">
        <v>4</v>
      </c>
      <c r="AI34" s="12">
        <v>4</v>
      </c>
      <c r="AJ34" s="12">
        <v>4</v>
      </c>
      <c r="AK34" s="12">
        <v>4</v>
      </c>
      <c r="AL34" s="12">
        <v>4</v>
      </c>
      <c r="AM34" s="12">
        <v>4</v>
      </c>
      <c r="AN34" s="12">
        <v>4</v>
      </c>
      <c r="AO34" s="12">
        <v>4</v>
      </c>
      <c r="AP34" s="12">
        <v>2</v>
      </c>
      <c r="AQ34" s="12">
        <v>4</v>
      </c>
      <c r="AR34" s="12">
        <v>5</v>
      </c>
      <c r="AS34" s="12">
        <v>5</v>
      </c>
      <c r="AT34" s="12">
        <v>5</v>
      </c>
      <c r="AU34" s="12">
        <v>2</v>
      </c>
      <c r="AV34" s="12">
        <v>2</v>
      </c>
      <c r="AW34" s="12">
        <v>5</v>
      </c>
      <c r="AX34" s="12">
        <v>4</v>
      </c>
      <c r="AY34" s="12">
        <v>4</v>
      </c>
      <c r="AZ34" s="12">
        <v>4</v>
      </c>
      <c r="BA34" s="12">
        <v>1</v>
      </c>
      <c r="BB34" s="12">
        <v>4</v>
      </c>
      <c r="BC34" s="12">
        <v>5</v>
      </c>
      <c r="BD34" s="12">
        <v>4</v>
      </c>
      <c r="BE34" s="12">
        <v>5</v>
      </c>
      <c r="BF34" s="12">
        <v>4</v>
      </c>
      <c r="BG34" s="12">
        <v>4</v>
      </c>
      <c r="BH34" s="12">
        <v>4</v>
      </c>
      <c r="BI34" s="12">
        <v>2</v>
      </c>
      <c r="BJ34" s="12">
        <v>4</v>
      </c>
      <c r="BK34" s="12">
        <v>2</v>
      </c>
      <c r="BL34" s="12">
        <v>4</v>
      </c>
      <c r="BM34" s="12">
        <v>4</v>
      </c>
      <c r="BN34" s="12">
        <v>4</v>
      </c>
      <c r="BO34" s="12">
        <v>4</v>
      </c>
      <c r="BP34" s="12">
        <v>5</v>
      </c>
      <c r="BQ34" s="12">
        <v>0</v>
      </c>
      <c r="BR34" s="12">
        <v>4</v>
      </c>
      <c r="BS34" s="12">
        <v>4</v>
      </c>
      <c r="BU34" s="14">
        <f t="shared" si="3"/>
        <v>0</v>
      </c>
      <c r="BV34" s="14">
        <f t="shared" si="4"/>
        <v>12</v>
      </c>
      <c r="BW34" s="14">
        <f t="shared" si="4"/>
        <v>32</v>
      </c>
      <c r="BX34" s="14">
        <f t="shared" si="4"/>
        <v>8</v>
      </c>
      <c r="BY34" s="14">
        <f t="shared" si="4"/>
        <v>1</v>
      </c>
      <c r="BZ34" s="14">
        <f t="shared" si="4"/>
        <v>1</v>
      </c>
      <c r="CA34" s="61">
        <f t="shared" si="5"/>
        <v>3.8679245283018866</v>
      </c>
      <c r="CB34" s="62">
        <f t="shared" si="1"/>
        <v>3.9</v>
      </c>
      <c r="CC34" s="2" t="str">
        <f t="shared" si="6"/>
        <v>B</v>
      </c>
      <c r="CD34" s="2" t="str">
        <f t="shared" si="7"/>
        <v>B(3.9)</v>
      </c>
      <c r="CE34" s="55" t="s">
        <v>137</v>
      </c>
      <c r="CF34" s="2" t="str">
        <f t="shared" si="9"/>
        <v>±</v>
      </c>
      <c r="CG34" s="37">
        <f t="shared" si="15"/>
        <v>0</v>
      </c>
      <c r="CH34" s="18">
        <f t="shared" si="10"/>
        <v>0.22641509433962265</v>
      </c>
      <c r="CI34" s="18">
        <f t="shared" si="11"/>
        <v>0.60377358490566035</v>
      </c>
      <c r="CJ34" s="18">
        <f t="shared" si="12"/>
        <v>0.15094339622641509</v>
      </c>
      <c r="CK34" s="18">
        <f t="shared" si="13"/>
        <v>1.8867924528301886E-2</v>
      </c>
      <c r="CL34" s="18">
        <f t="shared" si="14"/>
        <v>1.8867924528301886E-2</v>
      </c>
      <c r="CM34" s="54">
        <v>3.9</v>
      </c>
      <c r="CN34" s="51" t="s">
        <v>72</v>
      </c>
    </row>
    <row r="35" spans="1:92" ht="16.5" customHeight="1" x14ac:dyDescent="0.15">
      <c r="A35" s="109"/>
      <c r="B35" s="86"/>
      <c r="C35" s="135"/>
      <c r="D35" s="136"/>
      <c r="E35" s="136"/>
      <c r="F35" s="137"/>
      <c r="G35" s="12" t="s">
        <v>111</v>
      </c>
      <c r="H35" s="144"/>
      <c r="I35" s="142"/>
      <c r="J35" s="142"/>
      <c r="K35" s="142"/>
      <c r="L35" s="142"/>
      <c r="M35" s="142"/>
      <c r="N35" s="142"/>
      <c r="O35" s="142"/>
      <c r="P35" s="143"/>
      <c r="R35" s="12">
        <v>5</v>
      </c>
      <c r="S35" s="12">
        <v>4</v>
      </c>
      <c r="T35" s="12">
        <v>0</v>
      </c>
      <c r="U35" s="12">
        <v>4</v>
      </c>
      <c r="V35" s="12">
        <v>4</v>
      </c>
      <c r="W35" s="12">
        <v>5</v>
      </c>
      <c r="X35" s="12">
        <v>4</v>
      </c>
      <c r="Y35" s="12">
        <v>4</v>
      </c>
      <c r="Z35" s="12">
        <v>5</v>
      </c>
      <c r="AA35" s="12">
        <v>4</v>
      </c>
      <c r="AB35" s="12">
        <v>4</v>
      </c>
      <c r="AC35" s="12">
        <v>4</v>
      </c>
      <c r="AD35" s="12">
        <v>5</v>
      </c>
      <c r="AE35" s="12">
        <v>4</v>
      </c>
      <c r="AF35" s="12">
        <v>4</v>
      </c>
      <c r="AG35" s="12">
        <v>4</v>
      </c>
      <c r="AH35" s="12">
        <v>4</v>
      </c>
      <c r="AI35" s="12">
        <v>4</v>
      </c>
      <c r="AJ35" s="12">
        <v>4</v>
      </c>
      <c r="AK35" s="12">
        <v>4</v>
      </c>
      <c r="AL35" s="12">
        <v>5</v>
      </c>
      <c r="AM35" s="12">
        <v>4</v>
      </c>
      <c r="AN35" s="12">
        <v>4</v>
      </c>
      <c r="AO35" s="12">
        <v>5</v>
      </c>
      <c r="AP35" s="12">
        <v>2</v>
      </c>
      <c r="AQ35" s="12">
        <v>4</v>
      </c>
      <c r="AR35" s="12">
        <v>5</v>
      </c>
      <c r="AS35" s="12">
        <v>5</v>
      </c>
      <c r="AT35" s="12">
        <v>5</v>
      </c>
      <c r="AU35" s="12">
        <v>2</v>
      </c>
      <c r="AV35" s="12">
        <v>2</v>
      </c>
      <c r="AW35" s="12">
        <v>5</v>
      </c>
      <c r="AX35" s="12">
        <v>4</v>
      </c>
      <c r="AY35" s="12">
        <v>0</v>
      </c>
      <c r="AZ35" s="12">
        <v>4</v>
      </c>
      <c r="BA35" s="12">
        <v>2</v>
      </c>
      <c r="BB35" s="12">
        <v>4</v>
      </c>
      <c r="BC35" s="12">
        <v>5</v>
      </c>
      <c r="BD35" s="12">
        <v>5</v>
      </c>
      <c r="BE35" s="12">
        <v>4</v>
      </c>
      <c r="BF35" s="12">
        <v>4</v>
      </c>
      <c r="BG35" s="12">
        <v>4</v>
      </c>
      <c r="BH35" s="12">
        <v>2</v>
      </c>
      <c r="BI35" s="12">
        <v>4</v>
      </c>
      <c r="BJ35" s="12">
        <v>4</v>
      </c>
      <c r="BK35" s="12">
        <v>4</v>
      </c>
      <c r="BL35" s="12">
        <v>2</v>
      </c>
      <c r="BM35" s="12">
        <v>4</v>
      </c>
      <c r="BN35" s="12">
        <v>4</v>
      </c>
      <c r="BO35" s="12">
        <v>4</v>
      </c>
      <c r="BP35" s="12">
        <v>5</v>
      </c>
      <c r="BQ35" s="12">
        <v>4</v>
      </c>
      <c r="BR35" s="12">
        <v>5</v>
      </c>
      <c r="BS35" s="12">
        <v>5</v>
      </c>
      <c r="BU35" s="14">
        <f t="shared" si="3"/>
        <v>0</v>
      </c>
      <c r="BV35" s="14">
        <f t="shared" si="4"/>
        <v>15</v>
      </c>
      <c r="BW35" s="14">
        <f t="shared" si="4"/>
        <v>31</v>
      </c>
      <c r="BX35" s="14">
        <f t="shared" si="4"/>
        <v>6</v>
      </c>
      <c r="BY35" s="14">
        <f t="shared" si="4"/>
        <v>0</v>
      </c>
      <c r="BZ35" s="14">
        <f t="shared" si="4"/>
        <v>2</v>
      </c>
      <c r="CA35" s="61">
        <f t="shared" si="5"/>
        <v>4.0576923076923075</v>
      </c>
      <c r="CB35" s="62">
        <f t="shared" si="1"/>
        <v>4.0999999999999996</v>
      </c>
      <c r="CC35" s="2" t="str">
        <f t="shared" si="6"/>
        <v>A</v>
      </c>
      <c r="CD35" s="2" t="str">
        <f t="shared" si="7"/>
        <v>A(4.1)</v>
      </c>
      <c r="CE35" s="55" t="str">
        <f t="shared" si="8"/>
        <v>▽-0.2</v>
      </c>
      <c r="CF35" s="2" t="str">
        <f t="shared" si="9"/>
        <v>▽</v>
      </c>
      <c r="CG35" s="37">
        <f t="shared" si="15"/>
        <v>-0.20000000000000018</v>
      </c>
      <c r="CH35" s="18">
        <f t="shared" si="10"/>
        <v>0.28846153846153844</v>
      </c>
      <c r="CI35" s="18">
        <f t="shared" si="11"/>
        <v>0.59615384615384615</v>
      </c>
      <c r="CJ35" s="18">
        <f t="shared" si="12"/>
        <v>0.11538461538461539</v>
      </c>
      <c r="CK35" s="18">
        <f t="shared" si="13"/>
        <v>0</v>
      </c>
      <c r="CL35" s="18">
        <f t="shared" si="14"/>
        <v>3.8461538461538464E-2</v>
      </c>
      <c r="CM35" s="54">
        <v>4.3</v>
      </c>
      <c r="CN35" s="51" t="s">
        <v>71</v>
      </c>
    </row>
    <row r="36" spans="1:92" ht="16.5" customHeight="1" x14ac:dyDescent="0.15">
      <c r="A36" s="109"/>
      <c r="B36" s="86"/>
      <c r="C36" s="135"/>
      <c r="D36" s="136"/>
      <c r="E36" s="136"/>
      <c r="F36" s="137"/>
      <c r="G36" s="12" t="s">
        <v>112</v>
      </c>
      <c r="H36" s="144"/>
      <c r="I36" s="142"/>
      <c r="J36" s="142"/>
      <c r="K36" s="142"/>
      <c r="L36" s="142"/>
      <c r="M36" s="142"/>
      <c r="N36" s="142"/>
      <c r="O36" s="142"/>
      <c r="P36" s="143"/>
      <c r="R36" s="12">
        <v>4</v>
      </c>
      <c r="S36" s="12">
        <v>0</v>
      </c>
      <c r="T36" s="12">
        <v>4</v>
      </c>
      <c r="U36" s="12">
        <v>2</v>
      </c>
      <c r="V36" s="12">
        <v>4</v>
      </c>
      <c r="W36" s="12">
        <v>4</v>
      </c>
      <c r="X36" s="12">
        <v>4</v>
      </c>
      <c r="Y36" s="12">
        <v>0</v>
      </c>
      <c r="Z36" s="12">
        <v>5</v>
      </c>
      <c r="AA36" s="12">
        <v>4</v>
      </c>
      <c r="AB36" s="12">
        <v>0</v>
      </c>
      <c r="AC36" s="12">
        <v>4</v>
      </c>
      <c r="AD36" s="12">
        <v>5</v>
      </c>
      <c r="AE36" s="12">
        <v>4</v>
      </c>
      <c r="AF36" s="12">
        <v>4</v>
      </c>
      <c r="AG36" s="12">
        <v>4</v>
      </c>
      <c r="AH36" s="12">
        <v>4</v>
      </c>
      <c r="AI36" s="12">
        <v>4</v>
      </c>
      <c r="AJ36" s="12">
        <v>4</v>
      </c>
      <c r="AK36" s="12">
        <v>4</v>
      </c>
      <c r="AL36" s="12">
        <v>4</v>
      </c>
      <c r="AM36" s="12">
        <v>4</v>
      </c>
      <c r="AN36" s="12">
        <v>4</v>
      </c>
      <c r="AO36" s="12">
        <v>4</v>
      </c>
      <c r="AP36" s="12">
        <v>2</v>
      </c>
      <c r="AQ36" s="12">
        <v>4</v>
      </c>
      <c r="AR36" s="12">
        <v>5</v>
      </c>
      <c r="AS36" s="12">
        <v>5</v>
      </c>
      <c r="AT36" s="12">
        <v>4</v>
      </c>
      <c r="AU36" s="12">
        <v>2</v>
      </c>
      <c r="AV36" s="12">
        <v>2</v>
      </c>
      <c r="AW36" s="12">
        <v>0</v>
      </c>
      <c r="AX36" s="12">
        <v>4</v>
      </c>
      <c r="AY36" s="12">
        <v>4</v>
      </c>
      <c r="AZ36" s="12">
        <v>4</v>
      </c>
      <c r="BA36" s="12">
        <v>4</v>
      </c>
      <c r="BB36" s="12">
        <v>4</v>
      </c>
      <c r="BC36" s="12">
        <v>5</v>
      </c>
      <c r="BD36" s="12">
        <v>5</v>
      </c>
      <c r="BE36" s="12">
        <v>4</v>
      </c>
      <c r="BF36" s="12">
        <v>2</v>
      </c>
      <c r="BG36" s="12">
        <v>4</v>
      </c>
      <c r="BH36" s="12">
        <v>4</v>
      </c>
      <c r="BI36" s="12">
        <v>4</v>
      </c>
      <c r="BJ36" s="12">
        <v>4</v>
      </c>
      <c r="BK36" s="12">
        <v>4</v>
      </c>
      <c r="BL36" s="12">
        <v>4</v>
      </c>
      <c r="BM36" s="12">
        <v>2</v>
      </c>
      <c r="BN36" s="12">
        <v>4</v>
      </c>
      <c r="BO36" s="12">
        <v>4</v>
      </c>
      <c r="BP36" s="12">
        <v>5</v>
      </c>
      <c r="BQ36" s="12">
        <v>5</v>
      </c>
      <c r="BR36" s="12">
        <v>4</v>
      </c>
      <c r="BS36" s="12">
        <v>5</v>
      </c>
      <c r="BU36" s="14">
        <f t="shared" si="3"/>
        <v>0</v>
      </c>
      <c r="BV36" s="14">
        <f t="shared" si="4"/>
        <v>9</v>
      </c>
      <c r="BW36" s="14">
        <f t="shared" si="4"/>
        <v>35</v>
      </c>
      <c r="BX36" s="14">
        <f t="shared" si="4"/>
        <v>6</v>
      </c>
      <c r="BY36" s="14">
        <f t="shared" si="4"/>
        <v>0</v>
      </c>
      <c r="BZ36" s="14">
        <f t="shared" si="4"/>
        <v>4</v>
      </c>
      <c r="CA36" s="61">
        <f t="shared" si="5"/>
        <v>3.94</v>
      </c>
      <c r="CB36" s="62">
        <f t="shared" si="1"/>
        <v>3.9</v>
      </c>
      <c r="CC36" s="2" t="str">
        <f t="shared" si="6"/>
        <v>B</v>
      </c>
      <c r="CD36" s="2" t="str">
        <f t="shared" si="7"/>
        <v>B(3.9)</v>
      </c>
      <c r="CE36" s="55" t="str">
        <f t="shared" si="8"/>
        <v>▽-0.2</v>
      </c>
      <c r="CF36" s="2" t="str">
        <f t="shared" si="9"/>
        <v>▽</v>
      </c>
      <c r="CG36" s="37">
        <f t="shared" si="15"/>
        <v>-0.19999999999999973</v>
      </c>
      <c r="CH36" s="18">
        <f t="shared" si="10"/>
        <v>0.18</v>
      </c>
      <c r="CI36" s="18">
        <f t="shared" si="11"/>
        <v>0.7</v>
      </c>
      <c r="CJ36" s="18">
        <f t="shared" si="12"/>
        <v>0.12</v>
      </c>
      <c r="CK36" s="18">
        <f t="shared" si="13"/>
        <v>0</v>
      </c>
      <c r="CL36" s="18">
        <f t="shared" si="14"/>
        <v>0.08</v>
      </c>
      <c r="CM36" s="54">
        <v>4.0999999999999996</v>
      </c>
      <c r="CN36" s="51" t="s">
        <v>74</v>
      </c>
    </row>
    <row r="37" spans="1:92" ht="16.5" customHeight="1" x14ac:dyDescent="0.15">
      <c r="A37" s="110"/>
      <c r="B37" s="86"/>
      <c r="C37" s="138"/>
      <c r="D37" s="139"/>
      <c r="E37" s="139"/>
      <c r="F37" s="140"/>
      <c r="G37" s="12" t="s">
        <v>113</v>
      </c>
      <c r="H37" s="144"/>
      <c r="I37" s="142"/>
      <c r="J37" s="142"/>
      <c r="K37" s="142"/>
      <c r="L37" s="142"/>
      <c r="M37" s="142"/>
      <c r="N37" s="142"/>
      <c r="O37" s="142"/>
      <c r="P37" s="143"/>
      <c r="R37" s="12">
        <v>4</v>
      </c>
      <c r="S37" s="12">
        <v>0</v>
      </c>
      <c r="T37" s="12">
        <v>4</v>
      </c>
      <c r="U37" s="12">
        <v>2</v>
      </c>
      <c r="V37" s="12">
        <v>0</v>
      </c>
      <c r="W37" s="12">
        <v>4</v>
      </c>
      <c r="X37" s="12">
        <v>4</v>
      </c>
      <c r="Y37" s="12">
        <v>0</v>
      </c>
      <c r="Z37" s="12">
        <v>5</v>
      </c>
      <c r="AA37" s="12">
        <v>4</v>
      </c>
      <c r="AB37" s="12">
        <v>0</v>
      </c>
      <c r="AC37" s="12">
        <v>0</v>
      </c>
      <c r="AD37" s="12">
        <v>4</v>
      </c>
      <c r="AE37" s="12">
        <v>0</v>
      </c>
      <c r="AF37" s="12">
        <v>4</v>
      </c>
      <c r="AG37" s="12">
        <v>4</v>
      </c>
      <c r="AH37" s="12">
        <v>4</v>
      </c>
      <c r="AI37" s="12">
        <v>4</v>
      </c>
      <c r="AJ37" s="12">
        <v>4</v>
      </c>
      <c r="AK37" s="12">
        <v>4</v>
      </c>
      <c r="AL37" s="12">
        <v>4</v>
      </c>
      <c r="AM37" s="12">
        <v>4</v>
      </c>
      <c r="AN37" s="12">
        <v>4</v>
      </c>
      <c r="AO37" s="12">
        <v>4</v>
      </c>
      <c r="AP37" s="12">
        <v>2</v>
      </c>
      <c r="AQ37" s="12">
        <v>4</v>
      </c>
      <c r="AR37" s="12">
        <v>4</v>
      </c>
      <c r="AS37" s="12">
        <v>5</v>
      </c>
      <c r="AT37" s="12">
        <v>4</v>
      </c>
      <c r="AU37" s="12">
        <v>2</v>
      </c>
      <c r="AV37" s="12">
        <v>2</v>
      </c>
      <c r="AW37" s="12">
        <v>0</v>
      </c>
      <c r="AX37" s="12">
        <v>4</v>
      </c>
      <c r="AY37" s="12">
        <v>4</v>
      </c>
      <c r="AZ37" s="12">
        <v>0</v>
      </c>
      <c r="BA37" s="12">
        <v>4</v>
      </c>
      <c r="BB37" s="12">
        <v>4</v>
      </c>
      <c r="BC37" s="12">
        <v>5</v>
      </c>
      <c r="BD37" s="12">
        <v>4</v>
      </c>
      <c r="BE37" s="12">
        <v>4</v>
      </c>
      <c r="BF37" s="12">
        <v>2</v>
      </c>
      <c r="BG37" s="12">
        <v>0</v>
      </c>
      <c r="BH37" s="12">
        <v>4</v>
      </c>
      <c r="BI37" s="12">
        <v>4</v>
      </c>
      <c r="BJ37" s="12">
        <v>4</v>
      </c>
      <c r="BK37" s="12">
        <v>2</v>
      </c>
      <c r="BL37" s="12">
        <v>4</v>
      </c>
      <c r="BM37" s="12">
        <v>4</v>
      </c>
      <c r="BN37" s="12">
        <v>4</v>
      </c>
      <c r="BO37" s="12">
        <v>4</v>
      </c>
      <c r="BP37" s="12">
        <v>5</v>
      </c>
      <c r="BQ37" s="12">
        <v>0</v>
      </c>
      <c r="BR37" s="12">
        <v>4</v>
      </c>
      <c r="BS37" s="12">
        <v>5</v>
      </c>
      <c r="BU37" s="14">
        <f t="shared" si="3"/>
        <v>0</v>
      </c>
      <c r="BV37" s="14">
        <f t="shared" si="4"/>
        <v>5</v>
      </c>
      <c r="BW37" s="14">
        <f t="shared" si="4"/>
        <v>33</v>
      </c>
      <c r="BX37" s="14">
        <f t="shared" si="4"/>
        <v>6</v>
      </c>
      <c r="BY37" s="14">
        <f t="shared" si="4"/>
        <v>0</v>
      </c>
      <c r="BZ37" s="14">
        <f t="shared" si="4"/>
        <v>10</v>
      </c>
      <c r="CA37" s="61">
        <f t="shared" si="5"/>
        <v>3.8409090909090908</v>
      </c>
      <c r="CB37" s="62">
        <f t="shared" si="1"/>
        <v>3.8</v>
      </c>
      <c r="CC37" s="2" t="str">
        <f t="shared" si="6"/>
        <v>B</v>
      </c>
      <c r="CD37" s="2" t="str">
        <f t="shared" si="7"/>
        <v>B(3.8)</v>
      </c>
      <c r="CE37" s="55" t="s">
        <v>137</v>
      </c>
      <c r="CF37" s="2" t="str">
        <f t="shared" si="9"/>
        <v>▽</v>
      </c>
      <c r="CG37" s="37">
        <f t="shared" si="15"/>
        <v>-0.29999999999999982</v>
      </c>
      <c r="CH37" s="18">
        <f t="shared" si="10"/>
        <v>0.11363636363636363</v>
      </c>
      <c r="CI37" s="18">
        <f t="shared" si="11"/>
        <v>0.75</v>
      </c>
      <c r="CJ37" s="18">
        <f t="shared" si="12"/>
        <v>0.13636363636363635</v>
      </c>
      <c r="CK37" s="18">
        <f t="shared" si="13"/>
        <v>0</v>
      </c>
      <c r="CL37" s="18">
        <f t="shared" si="14"/>
        <v>0.22727272727272727</v>
      </c>
      <c r="CM37" s="54">
        <v>4.0999999999999996</v>
      </c>
      <c r="CN37" s="51" t="s">
        <v>74</v>
      </c>
    </row>
    <row r="38" spans="1:92" ht="13.5" hidden="1" customHeight="1" x14ac:dyDescent="0.15">
      <c r="H38" s="58"/>
      <c r="I38" s="58"/>
      <c r="J38" s="58"/>
      <c r="K38" s="58"/>
      <c r="CA38" s="62"/>
      <c r="CB38" s="62"/>
      <c r="CH38" s="18"/>
      <c r="CI38" s="18"/>
      <c r="CJ38" s="18"/>
      <c r="CK38" s="18"/>
      <c r="CL38" s="18"/>
    </row>
    <row r="39" spans="1:92" ht="15" customHeight="1" x14ac:dyDescent="0.15">
      <c r="A39" s="162" t="s">
        <v>313</v>
      </c>
      <c r="B39" s="162"/>
      <c r="C39" s="162"/>
      <c r="D39" s="162"/>
      <c r="E39" s="162"/>
      <c r="F39" s="162"/>
      <c r="G39" s="162"/>
      <c r="H39" s="162"/>
      <c r="I39" s="162"/>
      <c r="J39" s="162"/>
      <c r="K39" s="163"/>
      <c r="L39" s="164" t="s">
        <v>295</v>
      </c>
      <c r="M39" s="150" t="s">
        <v>64</v>
      </c>
      <c r="N39" s="151"/>
      <c r="O39" s="151"/>
      <c r="P39" s="152"/>
      <c r="CA39" s="62"/>
      <c r="CB39" s="62"/>
      <c r="CH39" s="18"/>
      <c r="CI39" s="18"/>
      <c r="CJ39" s="18"/>
      <c r="CK39" s="18"/>
      <c r="CL39" s="18"/>
    </row>
    <row r="40" spans="1:92" ht="49.5" customHeight="1" x14ac:dyDescent="0.15">
      <c r="A40" s="162"/>
      <c r="B40" s="162"/>
      <c r="C40" s="162"/>
      <c r="D40" s="162"/>
      <c r="E40" s="162"/>
      <c r="F40" s="162"/>
      <c r="G40" s="162"/>
      <c r="H40" s="162"/>
      <c r="I40" s="162"/>
      <c r="J40" s="162"/>
      <c r="K40" s="163"/>
      <c r="L40" s="165"/>
      <c r="M40" s="153"/>
      <c r="N40" s="154"/>
      <c r="O40" s="154"/>
      <c r="P40" s="155"/>
      <c r="CA40" s="62"/>
      <c r="CB40" s="62"/>
      <c r="CH40" s="18"/>
      <c r="CI40" s="18"/>
      <c r="CJ40" s="18"/>
      <c r="CK40" s="18"/>
      <c r="CL40" s="18"/>
    </row>
    <row r="41" spans="1:92" ht="21" customHeight="1" x14ac:dyDescent="0.15">
      <c r="A41" s="22" t="s">
        <v>25</v>
      </c>
      <c r="B41" s="22" t="s">
        <v>26</v>
      </c>
      <c r="C41" s="159" t="s">
        <v>27</v>
      </c>
      <c r="D41" s="159"/>
      <c r="E41" s="159"/>
      <c r="F41" s="159"/>
      <c r="G41" s="159"/>
      <c r="H41" s="159"/>
      <c r="I41" s="159"/>
      <c r="J41" s="159"/>
      <c r="K41" s="159"/>
      <c r="L41" s="166"/>
      <c r="M41" s="156"/>
      <c r="N41" s="157"/>
      <c r="O41" s="157"/>
      <c r="P41" s="158"/>
      <c r="CA41" s="62"/>
      <c r="CB41" s="62"/>
      <c r="CH41" s="18"/>
      <c r="CI41" s="18"/>
      <c r="CJ41" s="18"/>
      <c r="CK41" s="18"/>
      <c r="CL41" s="18"/>
    </row>
    <row r="42" spans="1:92" ht="25.5" customHeight="1" x14ac:dyDescent="0.15">
      <c r="A42" s="85" t="s">
        <v>14</v>
      </c>
      <c r="B42" s="86" t="s">
        <v>67</v>
      </c>
      <c r="C42" s="86" t="s">
        <v>41</v>
      </c>
      <c r="D42" s="86"/>
      <c r="E42" s="86"/>
      <c r="F42" s="86"/>
      <c r="G42" s="86"/>
      <c r="H42" s="86"/>
      <c r="I42" s="86"/>
      <c r="J42" s="86"/>
      <c r="K42" s="86"/>
      <c r="L42" s="59"/>
      <c r="M42" s="141" t="s">
        <v>353</v>
      </c>
      <c r="N42" s="160"/>
      <c r="O42" s="160"/>
      <c r="P42" s="161"/>
      <c r="R42" s="59">
        <v>4</v>
      </c>
      <c r="S42" s="59">
        <v>4</v>
      </c>
      <c r="T42" s="59">
        <v>4</v>
      </c>
      <c r="U42" s="59">
        <v>2</v>
      </c>
      <c r="V42" s="59">
        <v>4</v>
      </c>
      <c r="W42" s="59">
        <v>4</v>
      </c>
      <c r="X42" s="59">
        <v>4</v>
      </c>
      <c r="Y42" s="59">
        <v>4</v>
      </c>
      <c r="Z42" s="59">
        <v>4</v>
      </c>
      <c r="AA42" s="59">
        <v>4</v>
      </c>
      <c r="AB42" s="59">
        <v>5</v>
      </c>
      <c r="AC42" s="59">
        <v>4</v>
      </c>
      <c r="AD42" s="59">
        <v>5</v>
      </c>
      <c r="AE42" s="59">
        <v>4</v>
      </c>
      <c r="AF42" s="59">
        <v>4</v>
      </c>
      <c r="AG42" s="59">
        <v>4</v>
      </c>
      <c r="AH42" s="59">
        <v>5</v>
      </c>
      <c r="AI42" s="59">
        <v>4</v>
      </c>
      <c r="AJ42" s="59">
        <v>4</v>
      </c>
      <c r="AK42" s="59">
        <v>4</v>
      </c>
      <c r="AL42" s="59">
        <v>4</v>
      </c>
      <c r="AM42" s="59">
        <v>4</v>
      </c>
      <c r="AN42" s="59">
        <v>4</v>
      </c>
      <c r="AO42" s="59">
        <v>4</v>
      </c>
      <c r="AP42" s="59">
        <v>4</v>
      </c>
      <c r="AQ42" s="59">
        <v>4</v>
      </c>
      <c r="AR42" s="59">
        <v>5</v>
      </c>
      <c r="AS42" s="59">
        <v>5</v>
      </c>
      <c r="AT42" s="59">
        <v>4</v>
      </c>
      <c r="AU42" s="59">
        <v>4</v>
      </c>
      <c r="AV42" s="59">
        <v>2</v>
      </c>
      <c r="AW42" s="59">
        <v>5</v>
      </c>
      <c r="AX42" s="59">
        <v>4</v>
      </c>
      <c r="AY42" s="59">
        <v>4</v>
      </c>
      <c r="AZ42" s="59">
        <v>4</v>
      </c>
      <c r="BA42" s="59">
        <v>4</v>
      </c>
      <c r="BB42" s="59">
        <v>4</v>
      </c>
      <c r="BC42" s="59">
        <v>5</v>
      </c>
      <c r="BD42" s="59">
        <v>5</v>
      </c>
      <c r="BE42" s="59">
        <v>4</v>
      </c>
      <c r="BF42" s="59">
        <v>4</v>
      </c>
      <c r="BG42" s="59">
        <v>4</v>
      </c>
      <c r="BH42" s="59">
        <v>4</v>
      </c>
      <c r="BI42" s="59">
        <v>4</v>
      </c>
      <c r="BJ42" s="59">
        <v>4</v>
      </c>
      <c r="BK42" s="59">
        <v>4</v>
      </c>
      <c r="BL42" s="59">
        <v>2</v>
      </c>
      <c r="BM42" s="59">
        <v>4</v>
      </c>
      <c r="BN42" s="59">
        <v>4</v>
      </c>
      <c r="BO42" s="59">
        <v>4</v>
      </c>
      <c r="BP42" s="59">
        <v>0</v>
      </c>
      <c r="BQ42" s="59">
        <v>0</v>
      </c>
      <c r="BR42" s="59">
        <v>5</v>
      </c>
      <c r="BS42" s="59">
        <v>4</v>
      </c>
      <c r="BU42" s="14">
        <f t="shared" ref="BU42:BU58" si="16">COUNTIF($R42:$BS42,BU$4)</f>
        <v>0</v>
      </c>
      <c r="BV42" s="14">
        <f>COUNTIF($F42:$BS42,BV$4)</f>
        <v>9</v>
      </c>
      <c r="BW42" s="14">
        <f>COUNTIF($F42:$BS42,BW$4)</f>
        <v>40</v>
      </c>
      <c r="BX42" s="14">
        <f>COUNTIF($F42:$BS42,BX$4)</f>
        <v>3</v>
      </c>
      <c r="BY42" s="14">
        <f>COUNTIF($F42:$BS42,BY$4)</f>
        <v>0</v>
      </c>
      <c r="BZ42" s="14">
        <f>COUNTIF($F42:$BS42,BZ$4)</f>
        <v>2</v>
      </c>
      <c r="CA42" s="62">
        <f t="shared" si="5"/>
        <v>4.0576923076923075</v>
      </c>
      <c r="CB42" s="62"/>
      <c r="CH42" s="18">
        <f>(BV42+BW42)/SUM($BV42:$BZ42)</f>
        <v>0.90740740740740744</v>
      </c>
      <c r="CI42" s="18"/>
      <c r="CJ42" s="18">
        <f>(BX42+BY42)/SUM($BV42:$BZ42)</f>
        <v>5.5555555555555552E-2</v>
      </c>
      <c r="CK42" s="18"/>
      <c r="CL42" s="18">
        <f>BZ42/SUM($BV42:$BZ42)</f>
        <v>3.7037037037037035E-2</v>
      </c>
    </row>
    <row r="43" spans="1:92" ht="25.5" customHeight="1" x14ac:dyDescent="0.15">
      <c r="A43" s="85"/>
      <c r="B43" s="86"/>
      <c r="C43" s="86" t="s">
        <v>42</v>
      </c>
      <c r="D43" s="86"/>
      <c r="E43" s="86"/>
      <c r="F43" s="86"/>
      <c r="G43" s="86"/>
      <c r="H43" s="86"/>
      <c r="I43" s="86"/>
      <c r="J43" s="86"/>
      <c r="K43" s="86"/>
      <c r="L43" s="11"/>
      <c r="M43" s="141"/>
      <c r="N43" s="160"/>
      <c r="O43" s="160"/>
      <c r="P43" s="161"/>
      <c r="R43" s="11">
        <v>4</v>
      </c>
      <c r="S43" s="11">
        <v>4</v>
      </c>
      <c r="T43" s="11">
        <v>4</v>
      </c>
      <c r="U43" s="11">
        <v>2</v>
      </c>
      <c r="V43" s="11">
        <v>4</v>
      </c>
      <c r="W43" s="11">
        <v>4</v>
      </c>
      <c r="X43" s="11">
        <v>4</v>
      </c>
      <c r="Y43" s="11">
        <v>4</v>
      </c>
      <c r="Z43" s="11">
        <v>4</v>
      </c>
      <c r="AA43" s="11">
        <v>4</v>
      </c>
      <c r="AB43" s="11">
        <v>5</v>
      </c>
      <c r="AC43" s="11">
        <v>4</v>
      </c>
      <c r="AD43" s="11">
        <v>5</v>
      </c>
      <c r="AE43" s="11">
        <v>5</v>
      </c>
      <c r="AF43" s="11">
        <v>4</v>
      </c>
      <c r="AG43" s="11">
        <v>4</v>
      </c>
      <c r="AH43" s="11">
        <v>5</v>
      </c>
      <c r="AI43" s="11">
        <v>4</v>
      </c>
      <c r="AJ43" s="11">
        <v>4</v>
      </c>
      <c r="AK43" s="11">
        <v>4</v>
      </c>
      <c r="AL43" s="11">
        <v>4</v>
      </c>
      <c r="AM43" s="11">
        <v>2</v>
      </c>
      <c r="AN43" s="11">
        <v>4</v>
      </c>
      <c r="AO43" s="11">
        <v>4</v>
      </c>
      <c r="AP43" s="11">
        <v>2</v>
      </c>
      <c r="AQ43" s="11">
        <v>4</v>
      </c>
      <c r="AR43" s="11">
        <v>5</v>
      </c>
      <c r="AS43" s="11">
        <v>4</v>
      </c>
      <c r="AT43" s="11">
        <v>4</v>
      </c>
      <c r="AU43" s="11">
        <v>4</v>
      </c>
      <c r="AV43" s="11">
        <v>4</v>
      </c>
      <c r="AW43" s="11">
        <v>4</v>
      </c>
      <c r="AX43" s="11">
        <v>4</v>
      </c>
      <c r="AY43" s="11">
        <v>4</v>
      </c>
      <c r="AZ43" s="11">
        <v>4</v>
      </c>
      <c r="BA43" s="11">
        <v>4</v>
      </c>
      <c r="BB43" s="11">
        <v>4</v>
      </c>
      <c r="BC43" s="11">
        <v>5</v>
      </c>
      <c r="BD43" s="11">
        <v>4</v>
      </c>
      <c r="BE43" s="11">
        <v>4</v>
      </c>
      <c r="BF43" s="11">
        <v>4</v>
      </c>
      <c r="BG43" s="11">
        <v>4</v>
      </c>
      <c r="BH43" s="11">
        <v>4</v>
      </c>
      <c r="BI43" s="11">
        <v>4</v>
      </c>
      <c r="BJ43" s="11">
        <v>4</v>
      </c>
      <c r="BK43" s="11">
        <v>4</v>
      </c>
      <c r="BL43" s="11">
        <v>2</v>
      </c>
      <c r="BM43" s="11">
        <v>4</v>
      </c>
      <c r="BN43" s="11">
        <v>4</v>
      </c>
      <c r="BO43" s="11">
        <v>4</v>
      </c>
      <c r="BP43" s="11">
        <v>0</v>
      </c>
      <c r="BQ43" s="11">
        <v>0</v>
      </c>
      <c r="BR43" s="11">
        <v>4</v>
      </c>
      <c r="BS43" s="11">
        <v>5</v>
      </c>
      <c r="BU43" s="14">
        <f t="shared" si="16"/>
        <v>0</v>
      </c>
      <c r="BV43" s="14">
        <f t="shared" ref="BV43:BZ58" si="17">COUNTIF($F43:$BS43,BV$4)</f>
        <v>7</v>
      </c>
      <c r="BW43" s="14">
        <f t="shared" si="17"/>
        <v>41</v>
      </c>
      <c r="BX43" s="14">
        <f t="shared" si="17"/>
        <v>4</v>
      </c>
      <c r="BY43" s="14">
        <f t="shared" si="17"/>
        <v>0</v>
      </c>
      <c r="BZ43" s="14">
        <f t="shared" si="17"/>
        <v>2</v>
      </c>
      <c r="CA43" s="62">
        <f t="shared" si="5"/>
        <v>3.9807692307692308</v>
      </c>
      <c r="CB43" s="62"/>
      <c r="CH43" s="18">
        <f t="shared" ref="CH43:CH58" si="18">(BV43+BW43)/SUM($BV43:$BZ43)</f>
        <v>0.88888888888888884</v>
      </c>
      <c r="CI43" s="18"/>
      <c r="CJ43" s="18">
        <f t="shared" ref="CJ43:CJ58" si="19">(BX43+BY43)/SUM($BV43:$BZ43)</f>
        <v>7.407407407407407E-2</v>
      </c>
      <c r="CK43" s="18"/>
      <c r="CL43" s="18">
        <f t="shared" ref="CL43:CL58" si="20">BZ43/SUM($BV43:$BZ43)</f>
        <v>3.7037037037037035E-2</v>
      </c>
    </row>
    <row r="44" spans="1:92" ht="25.5" customHeight="1" x14ac:dyDescent="0.15">
      <c r="A44" s="85"/>
      <c r="B44" s="86"/>
      <c r="C44" s="86" t="s">
        <v>314</v>
      </c>
      <c r="D44" s="86"/>
      <c r="E44" s="86"/>
      <c r="F44" s="86"/>
      <c r="G44" s="86"/>
      <c r="H44" s="86"/>
      <c r="I44" s="86"/>
      <c r="J44" s="86"/>
      <c r="K44" s="86"/>
      <c r="L44" s="11"/>
      <c r="M44" s="141"/>
      <c r="N44" s="160"/>
      <c r="O44" s="160"/>
      <c r="P44" s="161"/>
      <c r="R44" s="11">
        <v>4</v>
      </c>
      <c r="S44" s="11">
        <v>4</v>
      </c>
      <c r="T44" s="11">
        <v>4</v>
      </c>
      <c r="U44" s="11">
        <v>2</v>
      </c>
      <c r="V44" s="11">
        <v>4</v>
      </c>
      <c r="W44" s="11">
        <v>4</v>
      </c>
      <c r="X44" s="11">
        <v>4</v>
      </c>
      <c r="Y44" s="11">
        <v>4</v>
      </c>
      <c r="Z44" s="11">
        <v>4</v>
      </c>
      <c r="AA44" s="11">
        <v>4</v>
      </c>
      <c r="AB44" s="11">
        <v>4</v>
      </c>
      <c r="AC44" s="11">
        <v>4</v>
      </c>
      <c r="AD44" s="11">
        <v>4</v>
      </c>
      <c r="AE44" s="11">
        <v>4</v>
      </c>
      <c r="AF44" s="11">
        <v>5</v>
      </c>
      <c r="AG44" s="11">
        <v>2</v>
      </c>
      <c r="AH44" s="11">
        <v>4</v>
      </c>
      <c r="AI44" s="11">
        <v>4</v>
      </c>
      <c r="AJ44" s="11">
        <v>4</v>
      </c>
      <c r="AK44" s="11">
        <v>4</v>
      </c>
      <c r="AL44" s="11">
        <v>4</v>
      </c>
      <c r="AM44" s="11">
        <v>2</v>
      </c>
      <c r="AN44" s="11">
        <v>4</v>
      </c>
      <c r="AO44" s="11">
        <v>4</v>
      </c>
      <c r="AP44" s="11">
        <v>2</v>
      </c>
      <c r="AQ44" s="11">
        <v>4</v>
      </c>
      <c r="AR44" s="11">
        <v>5</v>
      </c>
      <c r="AS44" s="11">
        <v>5</v>
      </c>
      <c r="AT44" s="11">
        <v>4</v>
      </c>
      <c r="AU44" s="11">
        <v>4</v>
      </c>
      <c r="AV44" s="11">
        <v>4</v>
      </c>
      <c r="AW44" s="11">
        <v>4</v>
      </c>
      <c r="AX44" s="11">
        <v>4</v>
      </c>
      <c r="AY44" s="11">
        <v>4</v>
      </c>
      <c r="AZ44" s="11">
        <v>2</v>
      </c>
      <c r="BA44" s="11">
        <v>4</v>
      </c>
      <c r="BB44" s="11">
        <v>4</v>
      </c>
      <c r="BC44" s="11">
        <v>5</v>
      </c>
      <c r="BD44" s="11">
        <v>4</v>
      </c>
      <c r="BE44" s="11">
        <v>4</v>
      </c>
      <c r="BF44" s="11">
        <v>4</v>
      </c>
      <c r="BG44" s="11">
        <v>2</v>
      </c>
      <c r="BH44" s="11">
        <v>4</v>
      </c>
      <c r="BI44" s="11">
        <v>4</v>
      </c>
      <c r="BJ44" s="11">
        <v>4</v>
      </c>
      <c r="BK44" s="11">
        <v>2</v>
      </c>
      <c r="BL44" s="11">
        <v>2</v>
      </c>
      <c r="BM44" s="11">
        <v>4</v>
      </c>
      <c r="BN44" s="11">
        <v>4</v>
      </c>
      <c r="BO44" s="11">
        <v>4</v>
      </c>
      <c r="BP44" s="11">
        <v>0</v>
      </c>
      <c r="BQ44" s="11">
        <v>0</v>
      </c>
      <c r="BR44" s="11">
        <v>4</v>
      </c>
      <c r="BS44" s="11">
        <v>2</v>
      </c>
      <c r="BU44" s="14">
        <f t="shared" si="16"/>
        <v>0</v>
      </c>
      <c r="BV44" s="14">
        <f t="shared" si="17"/>
        <v>4</v>
      </c>
      <c r="BW44" s="14">
        <f t="shared" si="17"/>
        <v>39</v>
      </c>
      <c r="BX44" s="14">
        <f t="shared" si="17"/>
        <v>9</v>
      </c>
      <c r="BY44" s="14">
        <f t="shared" si="17"/>
        <v>0</v>
      </c>
      <c r="BZ44" s="14">
        <f t="shared" si="17"/>
        <v>2</v>
      </c>
      <c r="CA44" s="62">
        <f t="shared" si="5"/>
        <v>3.7307692307692308</v>
      </c>
      <c r="CB44" s="62"/>
      <c r="CH44" s="18">
        <f t="shared" si="18"/>
        <v>0.79629629629629628</v>
      </c>
      <c r="CI44" s="18"/>
      <c r="CJ44" s="18">
        <f t="shared" si="19"/>
        <v>0.16666666666666666</v>
      </c>
      <c r="CK44" s="18"/>
      <c r="CL44" s="18">
        <f t="shared" si="20"/>
        <v>3.7037037037037035E-2</v>
      </c>
    </row>
    <row r="45" spans="1:92" ht="25.5" customHeight="1" x14ac:dyDescent="0.15">
      <c r="A45" s="85"/>
      <c r="B45" s="86"/>
      <c r="C45" s="86" t="s">
        <v>44</v>
      </c>
      <c r="D45" s="86"/>
      <c r="E45" s="86"/>
      <c r="F45" s="86"/>
      <c r="G45" s="86"/>
      <c r="H45" s="86"/>
      <c r="I45" s="86"/>
      <c r="J45" s="86"/>
      <c r="K45" s="86"/>
      <c r="L45" s="11"/>
      <c r="M45" s="141"/>
      <c r="N45" s="160"/>
      <c r="O45" s="160"/>
      <c r="P45" s="161"/>
      <c r="R45" s="11">
        <v>4</v>
      </c>
      <c r="S45" s="11">
        <v>4</v>
      </c>
      <c r="T45" s="11">
        <v>4</v>
      </c>
      <c r="U45" s="11">
        <v>2</v>
      </c>
      <c r="V45" s="11">
        <v>4</v>
      </c>
      <c r="W45" s="11">
        <v>4</v>
      </c>
      <c r="X45" s="11">
        <v>4</v>
      </c>
      <c r="Y45" s="11">
        <v>4</v>
      </c>
      <c r="Z45" s="11">
        <v>4</v>
      </c>
      <c r="AA45" s="11">
        <v>4</v>
      </c>
      <c r="AB45" s="11">
        <v>4</v>
      </c>
      <c r="AC45" s="11">
        <v>4</v>
      </c>
      <c r="AD45" s="11">
        <v>5</v>
      </c>
      <c r="AE45" s="11">
        <v>4</v>
      </c>
      <c r="AF45" s="11">
        <v>4</v>
      </c>
      <c r="AG45" s="11">
        <v>2</v>
      </c>
      <c r="AH45" s="11">
        <v>4</v>
      </c>
      <c r="AI45" s="11">
        <v>4</v>
      </c>
      <c r="AJ45" s="11">
        <v>4</v>
      </c>
      <c r="AK45" s="11">
        <v>4</v>
      </c>
      <c r="AL45" s="11">
        <v>4</v>
      </c>
      <c r="AM45" s="11">
        <v>4</v>
      </c>
      <c r="AN45" s="11">
        <v>4</v>
      </c>
      <c r="AO45" s="11">
        <v>4</v>
      </c>
      <c r="AP45" s="11">
        <v>2</v>
      </c>
      <c r="AQ45" s="11">
        <v>4</v>
      </c>
      <c r="AR45" s="11">
        <v>4</v>
      </c>
      <c r="AS45" s="11">
        <v>4</v>
      </c>
      <c r="AT45" s="11">
        <v>4</v>
      </c>
      <c r="AU45" s="11">
        <v>4</v>
      </c>
      <c r="AV45" s="11">
        <v>2</v>
      </c>
      <c r="AW45" s="11">
        <v>4</v>
      </c>
      <c r="AX45" s="11">
        <v>4</v>
      </c>
      <c r="AY45" s="11">
        <v>4</v>
      </c>
      <c r="AZ45" s="11">
        <v>2</v>
      </c>
      <c r="BA45" s="11">
        <v>4</v>
      </c>
      <c r="BB45" s="11">
        <v>4</v>
      </c>
      <c r="BC45" s="11">
        <v>5</v>
      </c>
      <c r="BD45" s="11">
        <v>5</v>
      </c>
      <c r="BE45" s="11">
        <v>4</v>
      </c>
      <c r="BF45" s="11">
        <v>5</v>
      </c>
      <c r="BG45" s="11">
        <v>2</v>
      </c>
      <c r="BH45" s="11">
        <v>4</v>
      </c>
      <c r="BI45" s="11">
        <v>4</v>
      </c>
      <c r="BJ45" s="11">
        <v>4</v>
      </c>
      <c r="BK45" s="11">
        <v>4</v>
      </c>
      <c r="BL45" s="11">
        <v>4</v>
      </c>
      <c r="BM45" s="11">
        <v>4</v>
      </c>
      <c r="BN45" s="11">
        <v>4</v>
      </c>
      <c r="BO45" s="11">
        <v>4</v>
      </c>
      <c r="BP45" s="11">
        <v>0</v>
      </c>
      <c r="BQ45" s="11">
        <v>0</v>
      </c>
      <c r="BR45" s="11">
        <v>4</v>
      </c>
      <c r="BS45" s="11">
        <v>4</v>
      </c>
      <c r="BU45" s="14">
        <f t="shared" si="16"/>
        <v>0</v>
      </c>
      <c r="BV45" s="14">
        <f t="shared" si="17"/>
        <v>4</v>
      </c>
      <c r="BW45" s="14">
        <f t="shared" si="17"/>
        <v>42</v>
      </c>
      <c r="BX45" s="14">
        <f t="shared" si="17"/>
        <v>6</v>
      </c>
      <c r="BY45" s="14">
        <f t="shared" si="17"/>
        <v>0</v>
      </c>
      <c r="BZ45" s="14">
        <f t="shared" si="17"/>
        <v>2</v>
      </c>
      <c r="CA45" s="62">
        <f t="shared" si="5"/>
        <v>3.8461538461538463</v>
      </c>
      <c r="CB45" s="62"/>
      <c r="CH45" s="18">
        <f t="shared" si="18"/>
        <v>0.85185185185185186</v>
      </c>
      <c r="CI45" s="18"/>
      <c r="CJ45" s="18">
        <f t="shared" si="19"/>
        <v>0.1111111111111111</v>
      </c>
      <c r="CK45" s="18"/>
      <c r="CL45" s="18">
        <f t="shared" si="20"/>
        <v>3.7037037037037035E-2</v>
      </c>
    </row>
    <row r="46" spans="1:92" ht="25.5" customHeight="1" x14ac:dyDescent="0.15">
      <c r="A46" s="85"/>
      <c r="B46" s="86"/>
      <c r="C46" s="86" t="s">
        <v>45</v>
      </c>
      <c r="D46" s="86"/>
      <c r="E46" s="86"/>
      <c r="F46" s="86"/>
      <c r="G46" s="86"/>
      <c r="H46" s="86"/>
      <c r="I46" s="86"/>
      <c r="J46" s="86"/>
      <c r="K46" s="86"/>
      <c r="L46" s="11"/>
      <c r="M46" s="141"/>
      <c r="N46" s="160"/>
      <c r="O46" s="160"/>
      <c r="P46" s="161"/>
      <c r="R46" s="11">
        <v>4</v>
      </c>
      <c r="S46" s="11">
        <v>4</v>
      </c>
      <c r="T46" s="11">
        <v>4</v>
      </c>
      <c r="U46" s="11">
        <v>2</v>
      </c>
      <c r="V46" s="11">
        <v>4</v>
      </c>
      <c r="W46" s="11">
        <v>5</v>
      </c>
      <c r="X46" s="11">
        <v>4</v>
      </c>
      <c r="Y46" s="11">
        <v>4</v>
      </c>
      <c r="Z46" s="11">
        <v>4</v>
      </c>
      <c r="AA46" s="11">
        <v>4</v>
      </c>
      <c r="AB46" s="11">
        <v>2</v>
      </c>
      <c r="AC46" s="11">
        <v>4</v>
      </c>
      <c r="AD46" s="11">
        <v>5</v>
      </c>
      <c r="AE46" s="11">
        <v>5</v>
      </c>
      <c r="AF46" s="11">
        <v>5</v>
      </c>
      <c r="AG46" s="11">
        <v>4</v>
      </c>
      <c r="AH46" s="11">
        <v>4</v>
      </c>
      <c r="AI46" s="11">
        <v>4</v>
      </c>
      <c r="AJ46" s="11">
        <v>4</v>
      </c>
      <c r="AK46" s="11">
        <v>4</v>
      </c>
      <c r="AL46" s="11">
        <v>4</v>
      </c>
      <c r="AM46" s="11">
        <v>4</v>
      </c>
      <c r="AN46" s="11">
        <v>5</v>
      </c>
      <c r="AO46" s="11">
        <v>4</v>
      </c>
      <c r="AP46" s="11">
        <v>4</v>
      </c>
      <c r="AQ46" s="11">
        <v>4</v>
      </c>
      <c r="AR46" s="11">
        <v>4</v>
      </c>
      <c r="AS46" s="11">
        <v>5</v>
      </c>
      <c r="AT46" s="11">
        <v>5</v>
      </c>
      <c r="AU46" s="11">
        <v>4</v>
      </c>
      <c r="AV46" s="11">
        <v>2</v>
      </c>
      <c r="AW46" s="11">
        <v>4</v>
      </c>
      <c r="AX46" s="11">
        <v>4</v>
      </c>
      <c r="AY46" s="11">
        <v>4</v>
      </c>
      <c r="AZ46" s="11">
        <v>4</v>
      </c>
      <c r="BA46" s="11">
        <v>4</v>
      </c>
      <c r="BB46" s="11">
        <v>4</v>
      </c>
      <c r="BC46" s="11">
        <v>5</v>
      </c>
      <c r="BD46" s="11">
        <v>4</v>
      </c>
      <c r="BE46" s="11">
        <v>4</v>
      </c>
      <c r="BF46" s="11">
        <v>5</v>
      </c>
      <c r="BG46" s="11">
        <v>4</v>
      </c>
      <c r="BH46" s="11">
        <v>4</v>
      </c>
      <c r="BI46" s="11">
        <v>4</v>
      </c>
      <c r="BJ46" s="11">
        <v>4</v>
      </c>
      <c r="BK46" s="11">
        <v>2</v>
      </c>
      <c r="BL46" s="11">
        <v>4</v>
      </c>
      <c r="BM46" s="11">
        <v>4</v>
      </c>
      <c r="BN46" s="11">
        <v>2</v>
      </c>
      <c r="BO46" s="11">
        <v>4</v>
      </c>
      <c r="BP46" s="11">
        <v>0</v>
      </c>
      <c r="BQ46" s="11">
        <v>0</v>
      </c>
      <c r="BR46" s="11">
        <v>4</v>
      </c>
      <c r="BS46" s="11">
        <v>4</v>
      </c>
      <c r="BU46" s="14">
        <f t="shared" si="16"/>
        <v>0</v>
      </c>
      <c r="BV46" s="14">
        <f t="shared" si="17"/>
        <v>9</v>
      </c>
      <c r="BW46" s="14">
        <f t="shared" si="17"/>
        <v>38</v>
      </c>
      <c r="BX46" s="14">
        <f t="shared" si="17"/>
        <v>5</v>
      </c>
      <c r="BY46" s="14">
        <f t="shared" si="17"/>
        <v>0</v>
      </c>
      <c r="BZ46" s="14">
        <f t="shared" si="17"/>
        <v>2</v>
      </c>
      <c r="CA46" s="62">
        <f t="shared" si="5"/>
        <v>3.9807692307692308</v>
      </c>
      <c r="CB46" s="62"/>
      <c r="CH46" s="18">
        <f t="shared" si="18"/>
        <v>0.87037037037037035</v>
      </c>
      <c r="CI46" s="18"/>
      <c r="CJ46" s="18">
        <f t="shared" si="19"/>
        <v>9.2592592592592587E-2</v>
      </c>
      <c r="CK46" s="18"/>
      <c r="CL46" s="18">
        <f t="shared" si="20"/>
        <v>3.7037037037037035E-2</v>
      </c>
    </row>
    <row r="47" spans="1:92" ht="25.5" customHeight="1" x14ac:dyDescent="0.15">
      <c r="A47" s="85" t="s">
        <v>40</v>
      </c>
      <c r="B47" s="86" t="s">
        <v>68</v>
      </c>
      <c r="C47" s="86" t="s">
        <v>315</v>
      </c>
      <c r="D47" s="86"/>
      <c r="E47" s="86"/>
      <c r="F47" s="86"/>
      <c r="G47" s="86"/>
      <c r="H47" s="86"/>
      <c r="I47" s="86"/>
      <c r="J47" s="86"/>
      <c r="K47" s="86"/>
      <c r="L47" s="11"/>
      <c r="M47" s="141" t="s">
        <v>354</v>
      </c>
      <c r="N47" s="160"/>
      <c r="O47" s="160"/>
      <c r="P47" s="161"/>
      <c r="R47" s="11">
        <v>4</v>
      </c>
      <c r="S47" s="11">
        <v>4</v>
      </c>
      <c r="T47" s="11">
        <v>5</v>
      </c>
      <c r="U47" s="11">
        <v>2</v>
      </c>
      <c r="V47" s="11">
        <v>4</v>
      </c>
      <c r="W47" s="11">
        <v>4</v>
      </c>
      <c r="X47" s="11">
        <v>4</v>
      </c>
      <c r="Y47" s="11">
        <v>4</v>
      </c>
      <c r="Z47" s="11">
        <v>5</v>
      </c>
      <c r="AA47" s="11">
        <v>4</v>
      </c>
      <c r="AB47" s="11">
        <v>5</v>
      </c>
      <c r="AC47" s="11">
        <v>4</v>
      </c>
      <c r="AD47" s="11">
        <v>5</v>
      </c>
      <c r="AE47" s="11">
        <v>4</v>
      </c>
      <c r="AF47" s="11">
        <v>4</v>
      </c>
      <c r="AG47" s="11">
        <v>4</v>
      </c>
      <c r="AH47" s="11">
        <v>5</v>
      </c>
      <c r="AI47" s="11">
        <v>4</v>
      </c>
      <c r="AJ47" s="11">
        <v>4</v>
      </c>
      <c r="AK47" s="11">
        <v>4</v>
      </c>
      <c r="AL47" s="11">
        <v>4</v>
      </c>
      <c r="AM47" s="11">
        <v>4</v>
      </c>
      <c r="AN47" s="11">
        <v>4</v>
      </c>
      <c r="AO47" s="11">
        <v>4</v>
      </c>
      <c r="AP47" s="11">
        <v>4</v>
      </c>
      <c r="AQ47" s="11">
        <v>4</v>
      </c>
      <c r="AR47" s="11">
        <v>5</v>
      </c>
      <c r="AS47" s="11">
        <v>5</v>
      </c>
      <c r="AT47" s="11">
        <v>5</v>
      </c>
      <c r="AU47" s="11">
        <v>4</v>
      </c>
      <c r="AV47" s="11">
        <v>4</v>
      </c>
      <c r="AW47" s="11">
        <v>5</v>
      </c>
      <c r="AX47" s="11">
        <v>4</v>
      </c>
      <c r="AY47" s="11">
        <v>4</v>
      </c>
      <c r="AZ47" s="11">
        <v>2</v>
      </c>
      <c r="BA47" s="11">
        <v>4</v>
      </c>
      <c r="BB47" s="11">
        <v>4</v>
      </c>
      <c r="BC47" s="11">
        <v>5</v>
      </c>
      <c r="BD47" s="11">
        <v>4</v>
      </c>
      <c r="BE47" s="11">
        <v>5</v>
      </c>
      <c r="BF47" s="11">
        <v>4</v>
      </c>
      <c r="BG47" s="11">
        <v>0</v>
      </c>
      <c r="BH47" s="11">
        <v>5</v>
      </c>
      <c r="BI47" s="11">
        <v>4</v>
      </c>
      <c r="BJ47" s="11">
        <v>4</v>
      </c>
      <c r="BK47" s="11">
        <v>2</v>
      </c>
      <c r="BL47" s="11">
        <v>4</v>
      </c>
      <c r="BM47" s="11">
        <v>4</v>
      </c>
      <c r="BN47" s="11">
        <v>4</v>
      </c>
      <c r="BO47" s="11">
        <v>4</v>
      </c>
      <c r="BP47" s="11">
        <v>5</v>
      </c>
      <c r="BQ47" s="11">
        <v>0</v>
      </c>
      <c r="BR47" s="11">
        <v>5</v>
      </c>
      <c r="BS47" s="11">
        <v>4</v>
      </c>
      <c r="BU47" s="14">
        <f t="shared" si="16"/>
        <v>0</v>
      </c>
      <c r="BV47" s="14">
        <f t="shared" si="17"/>
        <v>14</v>
      </c>
      <c r="BW47" s="14">
        <f t="shared" si="17"/>
        <v>35</v>
      </c>
      <c r="BX47" s="14">
        <f t="shared" si="17"/>
        <v>3</v>
      </c>
      <c r="BY47" s="14">
        <f t="shared" si="17"/>
        <v>0</v>
      </c>
      <c r="BZ47" s="14">
        <f t="shared" si="17"/>
        <v>2</v>
      </c>
      <c r="CA47" s="62">
        <f t="shared" si="5"/>
        <v>4.1538461538461542</v>
      </c>
      <c r="CB47" s="62"/>
      <c r="CH47" s="18">
        <f t="shared" si="18"/>
        <v>0.90740740740740744</v>
      </c>
      <c r="CI47" s="18"/>
      <c r="CJ47" s="18">
        <f t="shared" si="19"/>
        <v>5.5555555555555552E-2</v>
      </c>
      <c r="CK47" s="18"/>
      <c r="CL47" s="18">
        <f t="shared" si="20"/>
        <v>3.7037037037037035E-2</v>
      </c>
    </row>
    <row r="48" spans="1:92" ht="25.5" customHeight="1" x14ac:dyDescent="0.15">
      <c r="A48" s="85"/>
      <c r="B48" s="86"/>
      <c r="C48" s="86" t="s">
        <v>316</v>
      </c>
      <c r="D48" s="86"/>
      <c r="E48" s="86"/>
      <c r="F48" s="86"/>
      <c r="G48" s="86"/>
      <c r="H48" s="86"/>
      <c r="I48" s="86"/>
      <c r="J48" s="86"/>
      <c r="K48" s="86"/>
      <c r="L48" s="11"/>
      <c r="M48" s="141"/>
      <c r="N48" s="160"/>
      <c r="O48" s="160"/>
      <c r="P48" s="161"/>
      <c r="R48" s="11">
        <v>4</v>
      </c>
      <c r="S48" s="11">
        <v>4</v>
      </c>
      <c r="T48" s="11">
        <v>4</v>
      </c>
      <c r="U48" s="11">
        <v>0</v>
      </c>
      <c r="V48" s="11">
        <v>4</v>
      </c>
      <c r="W48" s="11">
        <v>4</v>
      </c>
      <c r="X48" s="11">
        <v>5</v>
      </c>
      <c r="Y48" s="11">
        <v>4</v>
      </c>
      <c r="Z48" s="11">
        <v>5</v>
      </c>
      <c r="AA48" s="11">
        <v>4</v>
      </c>
      <c r="AB48" s="11">
        <v>5</v>
      </c>
      <c r="AC48" s="11">
        <v>4</v>
      </c>
      <c r="AD48" s="11">
        <v>4</v>
      </c>
      <c r="AE48" s="11">
        <v>4</v>
      </c>
      <c r="AF48" s="11">
        <v>4</v>
      </c>
      <c r="AG48" s="11">
        <v>4</v>
      </c>
      <c r="AH48" s="11">
        <v>4</v>
      </c>
      <c r="AI48" s="11">
        <v>4</v>
      </c>
      <c r="AJ48" s="11">
        <v>4</v>
      </c>
      <c r="AK48" s="11">
        <v>4</v>
      </c>
      <c r="AL48" s="11">
        <v>4</v>
      </c>
      <c r="AM48" s="11">
        <v>4</v>
      </c>
      <c r="AN48" s="11">
        <v>4</v>
      </c>
      <c r="AO48" s="11">
        <v>4</v>
      </c>
      <c r="AP48" s="11">
        <v>4</v>
      </c>
      <c r="AQ48" s="11">
        <v>4</v>
      </c>
      <c r="AR48" s="11">
        <v>5</v>
      </c>
      <c r="AS48" s="11">
        <v>5</v>
      </c>
      <c r="AT48" s="11">
        <v>4</v>
      </c>
      <c r="AU48" s="11">
        <v>4</v>
      </c>
      <c r="AV48" s="11">
        <v>4</v>
      </c>
      <c r="AW48" s="11">
        <v>4</v>
      </c>
      <c r="AX48" s="11">
        <v>4</v>
      </c>
      <c r="AY48" s="11">
        <v>4</v>
      </c>
      <c r="AZ48" s="11">
        <v>2</v>
      </c>
      <c r="BA48" s="11">
        <v>4</v>
      </c>
      <c r="BB48" s="11">
        <v>4</v>
      </c>
      <c r="BC48" s="11">
        <v>4</v>
      </c>
      <c r="BD48" s="11">
        <v>5</v>
      </c>
      <c r="BE48" s="11">
        <v>4</v>
      </c>
      <c r="BF48" s="11">
        <v>5</v>
      </c>
      <c r="BG48" s="11">
        <v>0</v>
      </c>
      <c r="BH48" s="11">
        <v>4</v>
      </c>
      <c r="BI48" s="11">
        <v>4</v>
      </c>
      <c r="BJ48" s="11">
        <v>4</v>
      </c>
      <c r="BK48" s="11">
        <v>4</v>
      </c>
      <c r="BL48" s="11">
        <v>4</v>
      </c>
      <c r="BM48" s="11">
        <v>4</v>
      </c>
      <c r="BN48" s="11">
        <v>4</v>
      </c>
      <c r="BO48" s="11">
        <v>4</v>
      </c>
      <c r="BP48" s="11">
        <v>5</v>
      </c>
      <c r="BQ48" s="11">
        <v>0</v>
      </c>
      <c r="BR48" s="11">
        <v>5</v>
      </c>
      <c r="BS48" s="11">
        <v>4</v>
      </c>
      <c r="BU48" s="14">
        <f t="shared" si="16"/>
        <v>0</v>
      </c>
      <c r="BV48" s="14">
        <f t="shared" si="17"/>
        <v>9</v>
      </c>
      <c r="BW48" s="14">
        <f t="shared" si="17"/>
        <v>41</v>
      </c>
      <c r="BX48" s="14">
        <f t="shared" si="17"/>
        <v>1</v>
      </c>
      <c r="BY48" s="14">
        <f t="shared" si="17"/>
        <v>0</v>
      </c>
      <c r="BZ48" s="14">
        <f t="shared" si="17"/>
        <v>3</v>
      </c>
      <c r="CA48" s="62">
        <f t="shared" si="5"/>
        <v>4.1372549019607847</v>
      </c>
      <c r="CB48" s="62"/>
      <c r="CH48" s="18">
        <f t="shared" si="18"/>
        <v>0.92592592592592593</v>
      </c>
      <c r="CI48" s="18"/>
      <c r="CJ48" s="18">
        <f t="shared" si="19"/>
        <v>1.8518518518518517E-2</v>
      </c>
      <c r="CK48" s="18"/>
      <c r="CL48" s="18">
        <f t="shared" si="20"/>
        <v>5.5555555555555552E-2</v>
      </c>
    </row>
    <row r="49" spans="1:90" ht="25.5" customHeight="1" x14ac:dyDescent="0.15">
      <c r="A49" s="85"/>
      <c r="B49" s="86" t="s">
        <v>11</v>
      </c>
      <c r="C49" s="86" t="s">
        <v>317</v>
      </c>
      <c r="D49" s="86"/>
      <c r="E49" s="86"/>
      <c r="F49" s="86"/>
      <c r="G49" s="86"/>
      <c r="H49" s="86"/>
      <c r="I49" s="86"/>
      <c r="J49" s="86"/>
      <c r="K49" s="86"/>
      <c r="L49" s="11"/>
      <c r="M49" s="141"/>
      <c r="N49" s="160"/>
      <c r="O49" s="160"/>
      <c r="P49" s="161"/>
      <c r="R49" s="11">
        <v>4</v>
      </c>
      <c r="S49" s="11">
        <v>4</v>
      </c>
      <c r="T49" s="11">
        <v>4</v>
      </c>
      <c r="U49" s="11">
        <v>2</v>
      </c>
      <c r="V49" s="11">
        <v>4</v>
      </c>
      <c r="W49" s="11">
        <v>4</v>
      </c>
      <c r="X49" s="11">
        <v>4</v>
      </c>
      <c r="Y49" s="11">
        <v>4</v>
      </c>
      <c r="Z49" s="11">
        <v>5</v>
      </c>
      <c r="AA49" s="11">
        <v>4</v>
      </c>
      <c r="AB49" s="11">
        <v>5</v>
      </c>
      <c r="AC49" s="11">
        <v>4</v>
      </c>
      <c r="AD49" s="11">
        <v>5</v>
      </c>
      <c r="AE49" s="11">
        <v>4</v>
      </c>
      <c r="AF49" s="11">
        <v>4</v>
      </c>
      <c r="AG49" s="11">
        <v>4</v>
      </c>
      <c r="AH49" s="11">
        <v>4</v>
      </c>
      <c r="AI49" s="11">
        <v>4</v>
      </c>
      <c r="AJ49" s="11">
        <v>4</v>
      </c>
      <c r="AK49" s="11">
        <v>4</v>
      </c>
      <c r="AL49" s="11">
        <v>4</v>
      </c>
      <c r="AM49" s="11">
        <v>4</v>
      </c>
      <c r="AN49" s="11">
        <v>4</v>
      </c>
      <c r="AO49" s="11">
        <v>4</v>
      </c>
      <c r="AP49" s="11">
        <v>4</v>
      </c>
      <c r="AQ49" s="11">
        <v>4</v>
      </c>
      <c r="AR49" s="11">
        <v>5</v>
      </c>
      <c r="AS49" s="11">
        <v>5</v>
      </c>
      <c r="AT49" s="11">
        <v>5</v>
      </c>
      <c r="AU49" s="11">
        <v>4</v>
      </c>
      <c r="AV49" s="11">
        <v>4</v>
      </c>
      <c r="AW49" s="11">
        <v>4</v>
      </c>
      <c r="AX49" s="11">
        <v>4</v>
      </c>
      <c r="AY49" s="11">
        <v>4</v>
      </c>
      <c r="AZ49" s="11">
        <v>4</v>
      </c>
      <c r="BA49" s="11">
        <v>2</v>
      </c>
      <c r="BB49" s="11">
        <v>4</v>
      </c>
      <c r="BC49" s="11">
        <v>5</v>
      </c>
      <c r="BD49" s="11">
        <v>4</v>
      </c>
      <c r="BE49" s="11">
        <v>4</v>
      </c>
      <c r="BF49" s="11">
        <v>5</v>
      </c>
      <c r="BG49" s="11">
        <v>4</v>
      </c>
      <c r="BH49" s="11">
        <v>4</v>
      </c>
      <c r="BI49" s="11">
        <v>4</v>
      </c>
      <c r="BJ49" s="11">
        <v>4</v>
      </c>
      <c r="BK49" s="11">
        <v>4</v>
      </c>
      <c r="BL49" s="11">
        <v>4</v>
      </c>
      <c r="BM49" s="11">
        <v>4</v>
      </c>
      <c r="BN49" s="11">
        <v>4</v>
      </c>
      <c r="BO49" s="11">
        <v>4</v>
      </c>
      <c r="BP49" s="11">
        <v>5</v>
      </c>
      <c r="BQ49" s="11">
        <v>0</v>
      </c>
      <c r="BR49" s="11">
        <v>5</v>
      </c>
      <c r="BS49" s="11">
        <v>5</v>
      </c>
      <c r="BU49" s="14">
        <f t="shared" si="16"/>
        <v>0</v>
      </c>
      <c r="BV49" s="14">
        <f t="shared" si="17"/>
        <v>11</v>
      </c>
      <c r="BW49" s="14">
        <f t="shared" si="17"/>
        <v>40</v>
      </c>
      <c r="BX49" s="14">
        <f t="shared" si="17"/>
        <v>2</v>
      </c>
      <c r="BY49" s="14">
        <f t="shared" si="17"/>
        <v>0</v>
      </c>
      <c r="BZ49" s="14">
        <f t="shared" si="17"/>
        <v>1</v>
      </c>
      <c r="CA49" s="62">
        <f t="shared" si="5"/>
        <v>4.132075471698113</v>
      </c>
      <c r="CB49" s="62"/>
      <c r="CH49" s="18">
        <f t="shared" si="18"/>
        <v>0.94444444444444442</v>
      </c>
      <c r="CI49" s="18"/>
      <c r="CJ49" s="18">
        <f t="shared" si="19"/>
        <v>3.7037037037037035E-2</v>
      </c>
      <c r="CK49" s="18"/>
      <c r="CL49" s="18">
        <f t="shared" si="20"/>
        <v>1.8518518518518517E-2</v>
      </c>
    </row>
    <row r="50" spans="1:90" ht="25.5" customHeight="1" x14ac:dyDescent="0.15">
      <c r="A50" s="85"/>
      <c r="B50" s="86"/>
      <c r="C50" s="86" t="s">
        <v>318</v>
      </c>
      <c r="D50" s="86"/>
      <c r="E50" s="86"/>
      <c r="F50" s="86"/>
      <c r="G50" s="86"/>
      <c r="H50" s="86"/>
      <c r="I50" s="86"/>
      <c r="J50" s="86"/>
      <c r="K50" s="86"/>
      <c r="L50" s="11"/>
      <c r="M50" s="141"/>
      <c r="N50" s="160"/>
      <c r="O50" s="160"/>
      <c r="P50" s="161"/>
      <c r="R50" s="11">
        <v>4</v>
      </c>
      <c r="S50" s="11">
        <v>2</v>
      </c>
      <c r="T50" s="11">
        <v>4</v>
      </c>
      <c r="U50" s="11">
        <v>0</v>
      </c>
      <c r="V50" s="11">
        <v>4</v>
      </c>
      <c r="W50" s="11">
        <v>2</v>
      </c>
      <c r="X50" s="11">
        <v>4</v>
      </c>
      <c r="Y50" s="11">
        <v>0</v>
      </c>
      <c r="Z50" s="11">
        <v>4</v>
      </c>
      <c r="AA50" s="11">
        <v>4</v>
      </c>
      <c r="AB50" s="11">
        <v>4</v>
      </c>
      <c r="AC50" s="11">
        <v>2</v>
      </c>
      <c r="AD50" s="11">
        <v>5</v>
      </c>
      <c r="AE50" s="11">
        <v>4</v>
      </c>
      <c r="AF50" s="11">
        <v>4</v>
      </c>
      <c r="AG50" s="11">
        <v>4</v>
      </c>
      <c r="AH50" s="11">
        <v>4</v>
      </c>
      <c r="AI50" s="11">
        <v>4</v>
      </c>
      <c r="AJ50" s="11">
        <v>4</v>
      </c>
      <c r="AK50" s="11">
        <v>4</v>
      </c>
      <c r="AL50" s="11">
        <v>4</v>
      </c>
      <c r="AM50" s="11">
        <v>2</v>
      </c>
      <c r="AN50" s="11">
        <v>4</v>
      </c>
      <c r="AO50" s="11">
        <v>4</v>
      </c>
      <c r="AP50" s="11">
        <v>2</v>
      </c>
      <c r="AQ50" s="11">
        <v>4</v>
      </c>
      <c r="AR50" s="11">
        <v>4</v>
      </c>
      <c r="AS50" s="11">
        <v>5</v>
      </c>
      <c r="AT50" s="11">
        <v>4</v>
      </c>
      <c r="AU50" s="11">
        <v>2</v>
      </c>
      <c r="AV50" s="11">
        <v>4</v>
      </c>
      <c r="AW50" s="11">
        <v>4</v>
      </c>
      <c r="AX50" s="11">
        <v>4</v>
      </c>
      <c r="AY50" s="11">
        <v>4</v>
      </c>
      <c r="AZ50" s="11">
        <v>2</v>
      </c>
      <c r="BA50" s="11">
        <v>2</v>
      </c>
      <c r="BB50" s="11">
        <v>4</v>
      </c>
      <c r="BC50" s="11">
        <v>5</v>
      </c>
      <c r="BD50" s="11">
        <v>5</v>
      </c>
      <c r="BE50" s="11">
        <v>0</v>
      </c>
      <c r="BF50" s="11">
        <v>2</v>
      </c>
      <c r="BG50" s="11">
        <v>0</v>
      </c>
      <c r="BH50" s="11">
        <v>4</v>
      </c>
      <c r="BI50" s="11">
        <v>4</v>
      </c>
      <c r="BJ50" s="11">
        <v>4</v>
      </c>
      <c r="BK50" s="11">
        <v>4</v>
      </c>
      <c r="BL50" s="11">
        <v>4</v>
      </c>
      <c r="BM50" s="11">
        <v>4</v>
      </c>
      <c r="BN50" s="11">
        <v>4</v>
      </c>
      <c r="BO50" s="11">
        <v>4</v>
      </c>
      <c r="BP50" s="11">
        <v>4</v>
      </c>
      <c r="BQ50" s="11">
        <v>0</v>
      </c>
      <c r="BR50" s="11">
        <v>4</v>
      </c>
      <c r="BS50" s="11">
        <v>2</v>
      </c>
      <c r="BU50" s="14">
        <f t="shared" si="16"/>
        <v>0</v>
      </c>
      <c r="BV50" s="14">
        <f t="shared" si="17"/>
        <v>4</v>
      </c>
      <c r="BW50" s="14">
        <f t="shared" si="17"/>
        <v>35</v>
      </c>
      <c r="BX50" s="14">
        <f t="shared" si="17"/>
        <v>10</v>
      </c>
      <c r="BY50" s="14">
        <f t="shared" si="17"/>
        <v>0</v>
      </c>
      <c r="BZ50" s="14">
        <f t="shared" si="17"/>
        <v>5</v>
      </c>
      <c r="CA50" s="62">
        <f t="shared" si="5"/>
        <v>3.6734693877551021</v>
      </c>
      <c r="CB50" s="62"/>
      <c r="CH50" s="18">
        <f t="shared" si="18"/>
        <v>0.72222222222222221</v>
      </c>
      <c r="CI50" s="18"/>
      <c r="CJ50" s="18">
        <f t="shared" si="19"/>
        <v>0.18518518518518517</v>
      </c>
      <c r="CK50" s="18"/>
      <c r="CL50" s="18">
        <f t="shared" si="20"/>
        <v>9.2592592592592587E-2</v>
      </c>
    </row>
    <row r="51" spans="1:90" ht="25.5" customHeight="1" x14ac:dyDescent="0.15">
      <c r="A51" s="85" t="s">
        <v>39</v>
      </c>
      <c r="B51" s="86" t="s">
        <v>12</v>
      </c>
      <c r="C51" s="86" t="s">
        <v>319</v>
      </c>
      <c r="D51" s="86"/>
      <c r="E51" s="86"/>
      <c r="F51" s="86"/>
      <c r="G51" s="86"/>
      <c r="H51" s="86"/>
      <c r="I51" s="86"/>
      <c r="J51" s="86"/>
      <c r="K51" s="86"/>
      <c r="L51" s="11"/>
      <c r="M51" s="141" t="s">
        <v>358</v>
      </c>
      <c r="N51" s="160"/>
      <c r="O51" s="160"/>
      <c r="P51" s="161"/>
      <c r="R51" s="11">
        <v>4</v>
      </c>
      <c r="S51" s="11">
        <v>2</v>
      </c>
      <c r="T51" s="11">
        <v>4</v>
      </c>
      <c r="U51" s="11">
        <v>2</v>
      </c>
      <c r="V51" s="11">
        <v>4</v>
      </c>
      <c r="W51" s="11">
        <v>2</v>
      </c>
      <c r="X51" s="11">
        <v>4</v>
      </c>
      <c r="Y51" s="11">
        <v>4</v>
      </c>
      <c r="Z51" s="11">
        <v>2</v>
      </c>
      <c r="AA51" s="11">
        <v>4</v>
      </c>
      <c r="AB51" s="11">
        <v>2</v>
      </c>
      <c r="AC51" s="11">
        <v>4</v>
      </c>
      <c r="AD51" s="11">
        <v>4</v>
      </c>
      <c r="AE51" s="11">
        <v>5</v>
      </c>
      <c r="AF51" s="11">
        <v>4</v>
      </c>
      <c r="AG51" s="11">
        <v>4</v>
      </c>
      <c r="AH51" s="11">
        <v>4</v>
      </c>
      <c r="AI51" s="11">
        <v>4</v>
      </c>
      <c r="AJ51" s="11">
        <v>4</v>
      </c>
      <c r="AK51" s="11">
        <v>4</v>
      </c>
      <c r="AL51" s="11">
        <v>4</v>
      </c>
      <c r="AM51" s="11">
        <v>4</v>
      </c>
      <c r="AN51" s="11">
        <v>4</v>
      </c>
      <c r="AO51" s="11">
        <v>2</v>
      </c>
      <c r="AP51" s="11">
        <v>1</v>
      </c>
      <c r="AQ51" s="11">
        <v>2</v>
      </c>
      <c r="AR51" s="11">
        <v>5</v>
      </c>
      <c r="AS51" s="11">
        <v>5</v>
      </c>
      <c r="AT51" s="11">
        <v>4</v>
      </c>
      <c r="AU51" s="11">
        <v>4</v>
      </c>
      <c r="AV51" s="11">
        <v>2</v>
      </c>
      <c r="AW51" s="11">
        <v>4</v>
      </c>
      <c r="AX51" s="11">
        <v>4</v>
      </c>
      <c r="AY51" s="11">
        <v>4</v>
      </c>
      <c r="AZ51" s="11">
        <v>2</v>
      </c>
      <c r="BA51" s="11">
        <v>2</v>
      </c>
      <c r="BB51" s="11">
        <v>4</v>
      </c>
      <c r="BC51" s="11">
        <v>4</v>
      </c>
      <c r="BD51" s="11">
        <v>5</v>
      </c>
      <c r="BE51" s="11">
        <v>4</v>
      </c>
      <c r="BF51" s="11">
        <v>2</v>
      </c>
      <c r="BG51" s="11">
        <v>4</v>
      </c>
      <c r="BH51" s="11">
        <v>4</v>
      </c>
      <c r="BI51" s="11">
        <v>4</v>
      </c>
      <c r="BJ51" s="11">
        <v>4</v>
      </c>
      <c r="BK51" s="11">
        <v>4</v>
      </c>
      <c r="BL51" s="11">
        <v>2</v>
      </c>
      <c r="BM51" s="11">
        <v>4</v>
      </c>
      <c r="BN51" s="11">
        <v>4</v>
      </c>
      <c r="BO51" s="11">
        <v>4</v>
      </c>
      <c r="BP51" s="11">
        <v>4</v>
      </c>
      <c r="BQ51" s="11">
        <v>0</v>
      </c>
      <c r="BR51" s="11">
        <v>4</v>
      </c>
      <c r="BS51" s="11">
        <v>4</v>
      </c>
      <c r="BU51" s="14">
        <f t="shared" si="16"/>
        <v>0</v>
      </c>
      <c r="BV51" s="14">
        <f t="shared" si="17"/>
        <v>4</v>
      </c>
      <c r="BW51" s="14">
        <f t="shared" si="17"/>
        <v>36</v>
      </c>
      <c r="BX51" s="14">
        <f t="shared" si="17"/>
        <v>12</v>
      </c>
      <c r="BY51" s="14">
        <f t="shared" si="17"/>
        <v>1</v>
      </c>
      <c r="BZ51" s="14">
        <f t="shared" si="17"/>
        <v>1</v>
      </c>
      <c r="CA51" s="62">
        <f t="shared" si="5"/>
        <v>3.5660377358490565</v>
      </c>
      <c r="CB51" s="62"/>
      <c r="CH51" s="18">
        <f t="shared" si="18"/>
        <v>0.7407407407407407</v>
      </c>
      <c r="CI51" s="18"/>
      <c r="CJ51" s="18">
        <f t="shared" si="19"/>
        <v>0.24074074074074073</v>
      </c>
      <c r="CK51" s="18"/>
      <c r="CL51" s="18">
        <f t="shared" si="20"/>
        <v>1.8518518518518517E-2</v>
      </c>
    </row>
    <row r="52" spans="1:90" ht="25.5" customHeight="1" x14ac:dyDescent="0.15">
      <c r="A52" s="85"/>
      <c r="B52" s="86"/>
      <c r="C52" s="86" t="s">
        <v>51</v>
      </c>
      <c r="D52" s="86"/>
      <c r="E52" s="86"/>
      <c r="F52" s="86"/>
      <c r="G52" s="86"/>
      <c r="H52" s="86"/>
      <c r="I52" s="86"/>
      <c r="J52" s="86"/>
      <c r="K52" s="86"/>
      <c r="L52" s="11"/>
      <c r="M52" s="141"/>
      <c r="N52" s="160"/>
      <c r="O52" s="160"/>
      <c r="P52" s="161"/>
      <c r="R52" s="11">
        <v>5</v>
      </c>
      <c r="S52" s="11">
        <v>4</v>
      </c>
      <c r="T52" s="11">
        <v>4</v>
      </c>
      <c r="U52" s="11">
        <v>2</v>
      </c>
      <c r="V52" s="11">
        <v>4</v>
      </c>
      <c r="W52" s="11">
        <v>4</v>
      </c>
      <c r="X52" s="11">
        <v>5</v>
      </c>
      <c r="Y52" s="11">
        <v>4</v>
      </c>
      <c r="Z52" s="11">
        <v>4</v>
      </c>
      <c r="AA52" s="11">
        <v>4</v>
      </c>
      <c r="AB52" s="11">
        <v>5</v>
      </c>
      <c r="AC52" s="11">
        <v>4</v>
      </c>
      <c r="AD52" s="11">
        <v>5</v>
      </c>
      <c r="AE52" s="11">
        <v>5</v>
      </c>
      <c r="AF52" s="11">
        <v>4</v>
      </c>
      <c r="AG52" s="11">
        <v>4</v>
      </c>
      <c r="AH52" s="11">
        <v>4</v>
      </c>
      <c r="AI52" s="11">
        <v>4</v>
      </c>
      <c r="AJ52" s="11">
        <v>4</v>
      </c>
      <c r="AK52" s="11">
        <v>4</v>
      </c>
      <c r="AL52" s="11">
        <v>4</v>
      </c>
      <c r="AM52" s="11">
        <v>4</v>
      </c>
      <c r="AN52" s="11">
        <v>4</v>
      </c>
      <c r="AO52" s="11">
        <v>4</v>
      </c>
      <c r="AP52" s="11">
        <v>4</v>
      </c>
      <c r="AQ52" s="11">
        <v>4</v>
      </c>
      <c r="AR52" s="11">
        <v>5</v>
      </c>
      <c r="AS52" s="11">
        <v>5</v>
      </c>
      <c r="AT52" s="11">
        <v>4</v>
      </c>
      <c r="AU52" s="11">
        <v>4</v>
      </c>
      <c r="AV52" s="11">
        <v>4</v>
      </c>
      <c r="AW52" s="11">
        <v>4</v>
      </c>
      <c r="AX52" s="11">
        <v>2</v>
      </c>
      <c r="AY52" s="11">
        <v>4</v>
      </c>
      <c r="AZ52" s="11">
        <v>4</v>
      </c>
      <c r="BA52" s="11">
        <v>4</v>
      </c>
      <c r="BB52" s="11">
        <v>4</v>
      </c>
      <c r="BC52" s="11">
        <v>5</v>
      </c>
      <c r="BD52" s="11">
        <v>5</v>
      </c>
      <c r="BE52" s="11">
        <v>5</v>
      </c>
      <c r="BF52" s="11">
        <v>4</v>
      </c>
      <c r="BG52" s="11">
        <v>4</v>
      </c>
      <c r="BH52" s="11">
        <v>5</v>
      </c>
      <c r="BI52" s="11">
        <v>4</v>
      </c>
      <c r="BJ52" s="11">
        <v>4</v>
      </c>
      <c r="BK52" s="11">
        <v>4</v>
      </c>
      <c r="BL52" s="11">
        <v>4</v>
      </c>
      <c r="BM52" s="11">
        <v>4</v>
      </c>
      <c r="BN52" s="11">
        <v>4</v>
      </c>
      <c r="BO52" s="11">
        <v>4</v>
      </c>
      <c r="BP52" s="11">
        <v>4</v>
      </c>
      <c r="BQ52" s="11">
        <v>4</v>
      </c>
      <c r="BR52" s="11">
        <v>4</v>
      </c>
      <c r="BS52" s="11">
        <v>4</v>
      </c>
      <c r="BU52" s="14">
        <f t="shared" si="16"/>
        <v>0</v>
      </c>
      <c r="BV52" s="14">
        <f t="shared" si="17"/>
        <v>11</v>
      </c>
      <c r="BW52" s="14">
        <f t="shared" si="17"/>
        <v>41</v>
      </c>
      <c r="BX52" s="14">
        <f t="shared" si="17"/>
        <v>2</v>
      </c>
      <c r="BY52" s="14">
        <f t="shared" si="17"/>
        <v>0</v>
      </c>
      <c r="BZ52" s="14">
        <f t="shared" si="17"/>
        <v>0</v>
      </c>
      <c r="CA52" s="62">
        <f t="shared" si="5"/>
        <v>4.1296296296296298</v>
      </c>
      <c r="CB52" s="62"/>
      <c r="CH52" s="18">
        <f t="shared" si="18"/>
        <v>0.96296296296296291</v>
      </c>
      <c r="CI52" s="18"/>
      <c r="CJ52" s="18">
        <f t="shared" si="19"/>
        <v>3.7037037037037035E-2</v>
      </c>
      <c r="CK52" s="18"/>
      <c r="CL52" s="18">
        <f t="shared" si="20"/>
        <v>0</v>
      </c>
    </row>
    <row r="53" spans="1:90" ht="25.5" customHeight="1" x14ac:dyDescent="0.15">
      <c r="A53" s="85"/>
      <c r="B53" s="86" t="s">
        <v>69</v>
      </c>
      <c r="C53" s="86" t="s">
        <v>52</v>
      </c>
      <c r="D53" s="86"/>
      <c r="E53" s="86"/>
      <c r="F53" s="86"/>
      <c r="G53" s="86"/>
      <c r="H53" s="86"/>
      <c r="I53" s="86"/>
      <c r="J53" s="86"/>
      <c r="K53" s="86"/>
      <c r="L53" s="11"/>
      <c r="M53" s="141"/>
      <c r="N53" s="160"/>
      <c r="O53" s="160"/>
      <c r="P53" s="161"/>
      <c r="R53" s="11">
        <v>4</v>
      </c>
      <c r="S53" s="11">
        <v>2</v>
      </c>
      <c r="T53" s="11">
        <v>2</v>
      </c>
      <c r="U53" s="11">
        <v>2</v>
      </c>
      <c r="V53" s="11">
        <v>4</v>
      </c>
      <c r="W53" s="11">
        <v>2</v>
      </c>
      <c r="X53" s="11">
        <v>5</v>
      </c>
      <c r="Y53" s="11">
        <v>4</v>
      </c>
      <c r="Z53" s="11">
        <v>4</v>
      </c>
      <c r="AA53" s="11">
        <v>4</v>
      </c>
      <c r="AB53" s="11">
        <v>4</v>
      </c>
      <c r="AC53" s="11">
        <v>4</v>
      </c>
      <c r="AD53" s="11">
        <v>5</v>
      </c>
      <c r="AE53" s="11">
        <v>5</v>
      </c>
      <c r="AF53" s="11">
        <v>4</v>
      </c>
      <c r="AG53" s="11">
        <v>4</v>
      </c>
      <c r="AH53" s="11">
        <v>5</v>
      </c>
      <c r="AI53" s="11">
        <v>4</v>
      </c>
      <c r="AJ53" s="11">
        <v>4</v>
      </c>
      <c r="AK53" s="11">
        <v>4</v>
      </c>
      <c r="AL53" s="11">
        <v>5</v>
      </c>
      <c r="AM53" s="11">
        <v>4</v>
      </c>
      <c r="AN53" s="11">
        <v>4</v>
      </c>
      <c r="AO53" s="11">
        <v>5</v>
      </c>
      <c r="AP53" s="11">
        <v>2</v>
      </c>
      <c r="AQ53" s="11">
        <v>4</v>
      </c>
      <c r="AR53" s="11">
        <v>5</v>
      </c>
      <c r="AS53" s="11">
        <v>5</v>
      </c>
      <c r="AT53" s="11">
        <v>5</v>
      </c>
      <c r="AU53" s="11">
        <v>4</v>
      </c>
      <c r="AV53" s="11">
        <v>2</v>
      </c>
      <c r="AW53" s="11">
        <v>5</v>
      </c>
      <c r="AX53" s="11">
        <v>4</v>
      </c>
      <c r="AY53" s="11">
        <v>4</v>
      </c>
      <c r="AZ53" s="11">
        <v>4</v>
      </c>
      <c r="BA53" s="11">
        <v>4</v>
      </c>
      <c r="BB53" s="11">
        <v>4</v>
      </c>
      <c r="BC53" s="11">
        <v>5</v>
      </c>
      <c r="BD53" s="11">
        <v>5</v>
      </c>
      <c r="BE53" s="11">
        <v>4</v>
      </c>
      <c r="BF53" s="11">
        <v>5</v>
      </c>
      <c r="BG53" s="11">
        <v>4</v>
      </c>
      <c r="BH53" s="11">
        <v>4</v>
      </c>
      <c r="BI53" s="11">
        <v>4</v>
      </c>
      <c r="BJ53" s="11">
        <v>5</v>
      </c>
      <c r="BK53" s="11">
        <v>4</v>
      </c>
      <c r="BL53" s="11">
        <v>4</v>
      </c>
      <c r="BM53" s="11">
        <v>4</v>
      </c>
      <c r="BN53" s="11">
        <v>4</v>
      </c>
      <c r="BO53" s="11">
        <v>4</v>
      </c>
      <c r="BP53" s="11">
        <v>4</v>
      </c>
      <c r="BQ53" s="11">
        <v>5</v>
      </c>
      <c r="BR53" s="11">
        <v>4</v>
      </c>
      <c r="BS53" s="11">
        <v>4</v>
      </c>
      <c r="BU53" s="14">
        <f t="shared" si="16"/>
        <v>0</v>
      </c>
      <c r="BV53" s="14">
        <f t="shared" si="17"/>
        <v>15</v>
      </c>
      <c r="BW53" s="14">
        <f t="shared" si="17"/>
        <v>33</v>
      </c>
      <c r="BX53" s="14">
        <f t="shared" si="17"/>
        <v>6</v>
      </c>
      <c r="BY53" s="14">
        <f t="shared" si="17"/>
        <v>0</v>
      </c>
      <c r="BZ53" s="14">
        <f t="shared" si="17"/>
        <v>0</v>
      </c>
      <c r="CA53" s="62">
        <f t="shared" si="5"/>
        <v>4.0555555555555554</v>
      </c>
      <c r="CB53" s="62"/>
      <c r="CH53" s="18">
        <f t="shared" si="18"/>
        <v>0.88888888888888884</v>
      </c>
      <c r="CI53" s="18"/>
      <c r="CJ53" s="18">
        <f t="shared" si="19"/>
        <v>0.1111111111111111</v>
      </c>
      <c r="CK53" s="18"/>
      <c r="CL53" s="18">
        <f t="shared" si="20"/>
        <v>0</v>
      </c>
    </row>
    <row r="54" spans="1:90" ht="25.5" customHeight="1" x14ac:dyDescent="0.15">
      <c r="A54" s="85"/>
      <c r="B54" s="86"/>
      <c r="C54" s="86" t="s">
        <v>320</v>
      </c>
      <c r="D54" s="86"/>
      <c r="E54" s="86"/>
      <c r="F54" s="86"/>
      <c r="G54" s="86"/>
      <c r="H54" s="86"/>
      <c r="I54" s="86"/>
      <c r="J54" s="86"/>
      <c r="K54" s="86"/>
      <c r="L54" s="11"/>
      <c r="M54" s="141"/>
      <c r="N54" s="160"/>
      <c r="O54" s="160"/>
      <c r="P54" s="161"/>
      <c r="R54" s="11">
        <v>4</v>
      </c>
      <c r="S54" s="11">
        <v>4</v>
      </c>
      <c r="T54" s="11">
        <v>4</v>
      </c>
      <c r="U54" s="11">
        <v>2</v>
      </c>
      <c r="V54" s="11">
        <v>4</v>
      </c>
      <c r="W54" s="11">
        <v>2</v>
      </c>
      <c r="X54" s="11">
        <v>4</v>
      </c>
      <c r="Y54" s="11">
        <v>4</v>
      </c>
      <c r="Z54" s="11">
        <v>4</v>
      </c>
      <c r="AA54" s="11">
        <v>4</v>
      </c>
      <c r="AB54" s="11">
        <v>2</v>
      </c>
      <c r="AC54" s="11">
        <v>2</v>
      </c>
      <c r="AD54" s="11">
        <v>5</v>
      </c>
      <c r="AE54" s="11">
        <v>5</v>
      </c>
      <c r="AF54" s="11">
        <v>4</v>
      </c>
      <c r="AG54" s="11">
        <v>2</v>
      </c>
      <c r="AH54" s="11">
        <v>4</v>
      </c>
      <c r="AI54" s="11">
        <v>4</v>
      </c>
      <c r="AJ54" s="11">
        <v>4</v>
      </c>
      <c r="AK54" s="11">
        <v>4</v>
      </c>
      <c r="AL54" s="11">
        <v>4</v>
      </c>
      <c r="AM54" s="11">
        <v>4</v>
      </c>
      <c r="AN54" s="11">
        <v>4</v>
      </c>
      <c r="AO54" s="11">
        <v>4</v>
      </c>
      <c r="AP54" s="11">
        <v>2</v>
      </c>
      <c r="AQ54" s="11">
        <v>4</v>
      </c>
      <c r="AR54" s="11">
        <v>4</v>
      </c>
      <c r="AS54" s="11">
        <v>5</v>
      </c>
      <c r="AT54" s="11">
        <v>4</v>
      </c>
      <c r="AU54" s="11">
        <v>2</v>
      </c>
      <c r="AV54" s="11">
        <v>2</v>
      </c>
      <c r="AW54" s="11">
        <v>4</v>
      </c>
      <c r="AX54" s="11">
        <v>4</v>
      </c>
      <c r="AY54" s="11">
        <v>4</v>
      </c>
      <c r="AZ54" s="11">
        <v>2</v>
      </c>
      <c r="BA54" s="11">
        <v>2</v>
      </c>
      <c r="BB54" s="11">
        <v>4</v>
      </c>
      <c r="BC54" s="11">
        <v>5</v>
      </c>
      <c r="BD54" s="11">
        <v>5</v>
      </c>
      <c r="BE54" s="11">
        <v>4</v>
      </c>
      <c r="BF54" s="11">
        <v>4</v>
      </c>
      <c r="BG54" s="11">
        <v>0</v>
      </c>
      <c r="BH54" s="11">
        <v>2</v>
      </c>
      <c r="BI54" s="11">
        <v>4</v>
      </c>
      <c r="BJ54" s="11">
        <v>4</v>
      </c>
      <c r="BK54" s="11">
        <v>2</v>
      </c>
      <c r="BL54" s="11">
        <v>4</v>
      </c>
      <c r="BM54" s="11">
        <v>2</v>
      </c>
      <c r="BN54" s="11">
        <v>4</v>
      </c>
      <c r="BO54" s="11">
        <v>4</v>
      </c>
      <c r="BP54" s="11">
        <v>4</v>
      </c>
      <c r="BQ54" s="11">
        <v>4</v>
      </c>
      <c r="BR54" s="11">
        <v>4</v>
      </c>
      <c r="BS54" s="11">
        <v>4</v>
      </c>
      <c r="BU54" s="14">
        <f t="shared" si="16"/>
        <v>0</v>
      </c>
      <c r="BV54" s="14">
        <f t="shared" si="17"/>
        <v>5</v>
      </c>
      <c r="BW54" s="14">
        <f t="shared" si="17"/>
        <v>35</v>
      </c>
      <c r="BX54" s="14">
        <f t="shared" si="17"/>
        <v>13</v>
      </c>
      <c r="BY54" s="14">
        <f t="shared" si="17"/>
        <v>0</v>
      </c>
      <c r="BZ54" s="14">
        <f t="shared" si="17"/>
        <v>1</v>
      </c>
      <c r="CA54" s="62">
        <f t="shared" si="5"/>
        <v>3.6037735849056602</v>
      </c>
      <c r="CB54" s="62"/>
      <c r="CH54" s="18">
        <f t="shared" si="18"/>
        <v>0.7407407407407407</v>
      </c>
      <c r="CI54" s="18"/>
      <c r="CJ54" s="18">
        <f t="shared" si="19"/>
        <v>0.24074074074074073</v>
      </c>
      <c r="CK54" s="18"/>
      <c r="CL54" s="18">
        <f t="shared" si="20"/>
        <v>1.8518518518518517E-2</v>
      </c>
    </row>
    <row r="55" spans="1:90" ht="25.5" customHeight="1" x14ac:dyDescent="0.15">
      <c r="A55" s="85"/>
      <c r="B55" s="86"/>
      <c r="C55" s="86" t="s">
        <v>321</v>
      </c>
      <c r="D55" s="86"/>
      <c r="E55" s="86"/>
      <c r="F55" s="86"/>
      <c r="G55" s="86"/>
      <c r="H55" s="86"/>
      <c r="I55" s="86"/>
      <c r="J55" s="86"/>
      <c r="K55" s="86"/>
      <c r="L55" s="11"/>
      <c r="M55" s="141"/>
      <c r="N55" s="160"/>
      <c r="O55" s="160"/>
      <c r="P55" s="161"/>
      <c r="R55" s="11">
        <v>4</v>
      </c>
      <c r="S55" s="11">
        <v>2</v>
      </c>
      <c r="T55" s="11">
        <v>4</v>
      </c>
      <c r="U55" s="11">
        <v>2</v>
      </c>
      <c r="V55" s="11">
        <v>4</v>
      </c>
      <c r="W55" s="11">
        <v>4</v>
      </c>
      <c r="X55" s="11">
        <v>4</v>
      </c>
      <c r="Y55" s="11">
        <v>4</v>
      </c>
      <c r="Z55" s="11">
        <v>4</v>
      </c>
      <c r="AA55" s="11">
        <v>4</v>
      </c>
      <c r="AB55" s="11">
        <v>2</v>
      </c>
      <c r="AC55" s="11">
        <v>2</v>
      </c>
      <c r="AD55" s="11">
        <v>5</v>
      </c>
      <c r="AE55" s="11">
        <v>4</v>
      </c>
      <c r="AF55" s="11">
        <v>4</v>
      </c>
      <c r="AG55" s="11">
        <v>2</v>
      </c>
      <c r="AH55" s="11">
        <v>4</v>
      </c>
      <c r="AI55" s="11">
        <v>4</v>
      </c>
      <c r="AJ55" s="11">
        <v>4</v>
      </c>
      <c r="AK55" s="11">
        <v>4</v>
      </c>
      <c r="AL55" s="11">
        <v>4</v>
      </c>
      <c r="AM55" s="11">
        <v>4</v>
      </c>
      <c r="AN55" s="11">
        <v>4</v>
      </c>
      <c r="AO55" s="11">
        <v>4</v>
      </c>
      <c r="AP55" s="11">
        <v>2</v>
      </c>
      <c r="AQ55" s="11">
        <v>4</v>
      </c>
      <c r="AR55" s="11">
        <v>4</v>
      </c>
      <c r="AS55" s="11">
        <v>5</v>
      </c>
      <c r="AT55" s="11">
        <v>4</v>
      </c>
      <c r="AU55" s="11">
        <v>2</v>
      </c>
      <c r="AV55" s="11">
        <v>4</v>
      </c>
      <c r="AW55" s="11">
        <v>4</v>
      </c>
      <c r="AX55" s="11">
        <v>2</v>
      </c>
      <c r="AY55" s="11">
        <v>4</v>
      </c>
      <c r="AZ55" s="11">
        <v>2</v>
      </c>
      <c r="BA55" s="11">
        <v>4</v>
      </c>
      <c r="BB55" s="11">
        <v>4</v>
      </c>
      <c r="BC55" s="11">
        <v>5</v>
      </c>
      <c r="BD55" s="11">
        <v>5</v>
      </c>
      <c r="BE55" s="11">
        <v>4</v>
      </c>
      <c r="BF55" s="11">
        <v>4</v>
      </c>
      <c r="BG55" s="11">
        <v>4</v>
      </c>
      <c r="BH55" s="11">
        <v>4</v>
      </c>
      <c r="BI55" s="11">
        <v>4</v>
      </c>
      <c r="BJ55" s="11">
        <v>4</v>
      </c>
      <c r="BK55" s="11">
        <v>2</v>
      </c>
      <c r="BL55" s="11">
        <v>4</v>
      </c>
      <c r="BM55" s="11">
        <v>4</v>
      </c>
      <c r="BN55" s="11">
        <v>4</v>
      </c>
      <c r="BO55" s="11">
        <v>4</v>
      </c>
      <c r="BP55" s="11">
        <v>4</v>
      </c>
      <c r="BQ55" s="11">
        <v>4</v>
      </c>
      <c r="BR55" s="11">
        <v>5</v>
      </c>
      <c r="BS55" s="11">
        <v>4</v>
      </c>
      <c r="BU55" s="14">
        <f t="shared" si="16"/>
        <v>0</v>
      </c>
      <c r="BV55" s="14">
        <f t="shared" si="17"/>
        <v>5</v>
      </c>
      <c r="BW55" s="14">
        <f t="shared" si="17"/>
        <v>39</v>
      </c>
      <c r="BX55" s="14">
        <f t="shared" si="17"/>
        <v>10</v>
      </c>
      <c r="BY55" s="14">
        <f t="shared" si="17"/>
        <v>0</v>
      </c>
      <c r="BZ55" s="14">
        <f t="shared" si="17"/>
        <v>0</v>
      </c>
      <c r="CA55" s="62">
        <f t="shared" si="5"/>
        <v>3.7222222222222223</v>
      </c>
      <c r="CB55" s="62"/>
      <c r="CH55" s="18">
        <f t="shared" si="18"/>
        <v>0.81481481481481477</v>
      </c>
      <c r="CI55" s="18"/>
      <c r="CJ55" s="18">
        <f t="shared" si="19"/>
        <v>0.18518518518518517</v>
      </c>
      <c r="CK55" s="18"/>
      <c r="CL55" s="18">
        <f t="shared" si="20"/>
        <v>0</v>
      </c>
    </row>
    <row r="56" spans="1:90" ht="25.5" customHeight="1" x14ac:dyDescent="0.15">
      <c r="A56" s="85" t="s">
        <v>15</v>
      </c>
      <c r="B56" s="86" t="s">
        <v>13</v>
      </c>
      <c r="C56" s="86" t="s">
        <v>55</v>
      </c>
      <c r="D56" s="86"/>
      <c r="E56" s="86"/>
      <c r="F56" s="86"/>
      <c r="G56" s="86"/>
      <c r="H56" s="86"/>
      <c r="I56" s="86"/>
      <c r="J56" s="86"/>
      <c r="K56" s="86"/>
      <c r="L56" s="11"/>
      <c r="M56" s="141" t="s">
        <v>355</v>
      </c>
      <c r="N56" s="160"/>
      <c r="O56" s="160"/>
      <c r="P56" s="161"/>
      <c r="R56" s="11">
        <v>4</v>
      </c>
      <c r="S56" s="11">
        <v>4</v>
      </c>
      <c r="T56" s="11">
        <v>2</v>
      </c>
      <c r="U56" s="11">
        <v>2</v>
      </c>
      <c r="V56" s="11">
        <v>4</v>
      </c>
      <c r="W56" s="11">
        <v>4</v>
      </c>
      <c r="X56" s="11">
        <v>5</v>
      </c>
      <c r="Y56" s="11">
        <v>4</v>
      </c>
      <c r="Z56" s="11">
        <v>4</v>
      </c>
      <c r="AA56" s="11">
        <v>4</v>
      </c>
      <c r="AB56" s="11">
        <v>4</v>
      </c>
      <c r="AC56" s="11">
        <v>4</v>
      </c>
      <c r="AD56" s="11">
        <v>5</v>
      </c>
      <c r="AE56" s="11">
        <v>4</v>
      </c>
      <c r="AF56" s="11">
        <v>4</v>
      </c>
      <c r="AG56" s="11">
        <v>2</v>
      </c>
      <c r="AH56" s="11">
        <v>4</v>
      </c>
      <c r="AI56" s="11">
        <v>4</v>
      </c>
      <c r="AJ56" s="11">
        <v>4</v>
      </c>
      <c r="AK56" s="11">
        <v>4</v>
      </c>
      <c r="AL56" s="11">
        <v>4</v>
      </c>
      <c r="AM56" s="11">
        <v>4</v>
      </c>
      <c r="AN56" s="11">
        <v>4</v>
      </c>
      <c r="AO56" s="11">
        <v>4</v>
      </c>
      <c r="AP56" s="11">
        <v>2</v>
      </c>
      <c r="AQ56" s="11">
        <v>4</v>
      </c>
      <c r="AR56" s="11">
        <v>5</v>
      </c>
      <c r="AS56" s="11">
        <v>5</v>
      </c>
      <c r="AT56" s="11">
        <v>5</v>
      </c>
      <c r="AU56" s="11">
        <v>4</v>
      </c>
      <c r="AV56" s="11">
        <v>4</v>
      </c>
      <c r="AW56" s="11">
        <v>4</v>
      </c>
      <c r="AX56" s="11">
        <v>4</v>
      </c>
      <c r="AY56" s="11">
        <v>4</v>
      </c>
      <c r="AZ56" s="11">
        <v>4</v>
      </c>
      <c r="BA56" s="11">
        <v>4</v>
      </c>
      <c r="BB56" s="11">
        <v>4</v>
      </c>
      <c r="BC56" s="11">
        <v>5</v>
      </c>
      <c r="BD56" s="11">
        <v>5</v>
      </c>
      <c r="BE56" s="11">
        <v>5</v>
      </c>
      <c r="BF56" s="11">
        <v>4</v>
      </c>
      <c r="BG56" s="11">
        <v>4</v>
      </c>
      <c r="BH56" s="11">
        <v>4</v>
      </c>
      <c r="BI56" s="11">
        <v>4</v>
      </c>
      <c r="BJ56" s="11">
        <v>4</v>
      </c>
      <c r="BK56" s="11">
        <v>4</v>
      </c>
      <c r="BL56" s="11">
        <v>4</v>
      </c>
      <c r="BM56" s="11">
        <v>4</v>
      </c>
      <c r="BN56" s="11">
        <v>4</v>
      </c>
      <c r="BO56" s="11">
        <v>4</v>
      </c>
      <c r="BP56" s="11">
        <v>4</v>
      </c>
      <c r="BQ56" s="11">
        <v>4</v>
      </c>
      <c r="BR56" s="11">
        <v>4</v>
      </c>
      <c r="BS56" s="11">
        <v>4</v>
      </c>
      <c r="BU56" s="14">
        <f t="shared" si="16"/>
        <v>0</v>
      </c>
      <c r="BV56" s="14">
        <f t="shared" si="17"/>
        <v>8</v>
      </c>
      <c r="BW56" s="14">
        <f t="shared" si="17"/>
        <v>42</v>
      </c>
      <c r="BX56" s="14">
        <f t="shared" si="17"/>
        <v>4</v>
      </c>
      <c r="BY56" s="14">
        <f t="shared" si="17"/>
        <v>0</v>
      </c>
      <c r="BZ56" s="14">
        <f t="shared" si="17"/>
        <v>0</v>
      </c>
      <c r="CA56" s="62">
        <f t="shared" si="5"/>
        <v>4</v>
      </c>
      <c r="CB56" s="62"/>
      <c r="CH56" s="18">
        <f t="shared" si="18"/>
        <v>0.92592592592592593</v>
      </c>
      <c r="CI56" s="18"/>
      <c r="CJ56" s="18">
        <f t="shared" si="19"/>
        <v>7.407407407407407E-2</v>
      </c>
      <c r="CK56" s="18"/>
      <c r="CL56" s="18">
        <f t="shared" si="20"/>
        <v>0</v>
      </c>
    </row>
    <row r="57" spans="1:90" ht="25.5" customHeight="1" x14ac:dyDescent="0.15">
      <c r="A57" s="85"/>
      <c r="B57" s="86"/>
      <c r="C57" s="86" t="s">
        <v>56</v>
      </c>
      <c r="D57" s="86"/>
      <c r="E57" s="86"/>
      <c r="F57" s="86"/>
      <c r="G57" s="86"/>
      <c r="H57" s="86"/>
      <c r="I57" s="86"/>
      <c r="J57" s="86"/>
      <c r="K57" s="86"/>
      <c r="L57" s="11"/>
      <c r="M57" s="141"/>
      <c r="N57" s="160"/>
      <c r="O57" s="160"/>
      <c r="P57" s="161"/>
      <c r="R57" s="11">
        <v>4</v>
      </c>
      <c r="S57" s="11">
        <v>4</v>
      </c>
      <c r="T57" s="11">
        <v>4</v>
      </c>
      <c r="U57" s="11">
        <v>2</v>
      </c>
      <c r="V57" s="11">
        <v>4</v>
      </c>
      <c r="W57" s="11">
        <v>4</v>
      </c>
      <c r="X57" s="11">
        <v>4</v>
      </c>
      <c r="Y57" s="11">
        <v>4</v>
      </c>
      <c r="Z57" s="11">
        <v>4</v>
      </c>
      <c r="AA57" s="11">
        <v>4</v>
      </c>
      <c r="AB57" s="11">
        <v>4</v>
      </c>
      <c r="AC57" s="11">
        <v>4</v>
      </c>
      <c r="AD57" s="11">
        <v>5</v>
      </c>
      <c r="AE57" s="11">
        <v>4</v>
      </c>
      <c r="AF57" s="11">
        <v>4</v>
      </c>
      <c r="AG57" s="11">
        <v>2</v>
      </c>
      <c r="AH57" s="11">
        <v>4</v>
      </c>
      <c r="AI57" s="11">
        <v>4</v>
      </c>
      <c r="AJ57" s="11">
        <v>4</v>
      </c>
      <c r="AK57" s="11">
        <v>4</v>
      </c>
      <c r="AL57" s="11">
        <v>5</v>
      </c>
      <c r="AM57" s="11">
        <v>4</v>
      </c>
      <c r="AN57" s="11">
        <v>4</v>
      </c>
      <c r="AO57" s="11">
        <v>4</v>
      </c>
      <c r="AP57" s="11">
        <v>4</v>
      </c>
      <c r="AQ57" s="11">
        <v>4</v>
      </c>
      <c r="AR57" s="11">
        <v>5</v>
      </c>
      <c r="AS57" s="11">
        <v>5</v>
      </c>
      <c r="AT57" s="11">
        <v>5</v>
      </c>
      <c r="AU57" s="11">
        <v>5</v>
      </c>
      <c r="AV57" s="11">
        <v>4</v>
      </c>
      <c r="AW57" s="11">
        <v>4</v>
      </c>
      <c r="AX57" s="11">
        <v>4</v>
      </c>
      <c r="AY57" s="11">
        <v>4</v>
      </c>
      <c r="AZ57" s="11">
        <v>4</v>
      </c>
      <c r="BA57" s="11">
        <v>4</v>
      </c>
      <c r="BB57" s="11">
        <v>4</v>
      </c>
      <c r="BC57" s="11">
        <v>5</v>
      </c>
      <c r="BD57" s="11">
        <v>5</v>
      </c>
      <c r="BE57" s="11">
        <v>5</v>
      </c>
      <c r="BF57" s="11">
        <v>5</v>
      </c>
      <c r="BG57" s="11">
        <v>4</v>
      </c>
      <c r="BH57" s="11">
        <v>4</v>
      </c>
      <c r="BI57" s="11">
        <v>4</v>
      </c>
      <c r="BJ57" s="11">
        <v>4</v>
      </c>
      <c r="BK57" s="11">
        <v>4</v>
      </c>
      <c r="BL57" s="11">
        <v>4</v>
      </c>
      <c r="BM57" s="11">
        <v>4</v>
      </c>
      <c r="BN57" s="11">
        <v>4</v>
      </c>
      <c r="BO57" s="11">
        <v>4</v>
      </c>
      <c r="BP57" s="11">
        <v>4</v>
      </c>
      <c r="BQ57" s="11">
        <v>4</v>
      </c>
      <c r="BR57" s="11">
        <v>4</v>
      </c>
      <c r="BS57" s="11">
        <v>5</v>
      </c>
      <c r="BU57" s="14">
        <f t="shared" si="16"/>
        <v>0</v>
      </c>
      <c r="BV57" s="14">
        <f t="shared" si="17"/>
        <v>11</v>
      </c>
      <c r="BW57" s="14">
        <f t="shared" si="17"/>
        <v>41</v>
      </c>
      <c r="BX57" s="14">
        <f t="shared" si="17"/>
        <v>2</v>
      </c>
      <c r="BY57" s="14">
        <f t="shared" si="17"/>
        <v>0</v>
      </c>
      <c r="BZ57" s="14">
        <f t="shared" si="17"/>
        <v>0</v>
      </c>
      <c r="CA57" s="62">
        <f t="shared" si="5"/>
        <v>4.1296296296296298</v>
      </c>
      <c r="CB57" s="62"/>
      <c r="CH57" s="18">
        <f t="shared" si="18"/>
        <v>0.96296296296296291</v>
      </c>
      <c r="CI57" s="18"/>
      <c r="CJ57" s="18">
        <f t="shared" si="19"/>
        <v>3.7037037037037035E-2</v>
      </c>
      <c r="CK57" s="18"/>
      <c r="CL57" s="18">
        <f t="shared" si="20"/>
        <v>0</v>
      </c>
    </row>
    <row r="58" spans="1:90" ht="25.5" customHeight="1" x14ac:dyDescent="0.15">
      <c r="A58" s="85"/>
      <c r="B58" s="86"/>
      <c r="C58" s="86" t="s">
        <v>322</v>
      </c>
      <c r="D58" s="86"/>
      <c r="E58" s="86"/>
      <c r="F58" s="86"/>
      <c r="G58" s="86"/>
      <c r="H58" s="86"/>
      <c r="I58" s="86"/>
      <c r="J58" s="86"/>
      <c r="K58" s="86"/>
      <c r="L58" s="11"/>
      <c r="M58" s="141"/>
      <c r="N58" s="160"/>
      <c r="O58" s="160"/>
      <c r="P58" s="161"/>
      <c r="R58" s="11">
        <v>4</v>
      </c>
      <c r="S58" s="11">
        <v>4</v>
      </c>
      <c r="T58" s="11">
        <v>4</v>
      </c>
      <c r="U58" s="11">
        <v>2</v>
      </c>
      <c r="V58" s="11">
        <v>4</v>
      </c>
      <c r="W58" s="11">
        <v>4</v>
      </c>
      <c r="X58" s="11">
        <v>4</v>
      </c>
      <c r="Y58" s="11">
        <v>4</v>
      </c>
      <c r="Z58" s="11">
        <v>4</v>
      </c>
      <c r="AA58" s="11">
        <v>4</v>
      </c>
      <c r="AB58" s="11">
        <v>4</v>
      </c>
      <c r="AC58" s="11">
        <v>4</v>
      </c>
      <c r="AD58" s="11">
        <v>5</v>
      </c>
      <c r="AE58" s="11">
        <v>4</v>
      </c>
      <c r="AF58" s="11">
        <v>4</v>
      </c>
      <c r="AG58" s="11">
        <v>4</v>
      </c>
      <c r="AH58" s="11">
        <v>4</v>
      </c>
      <c r="AI58" s="11">
        <v>4</v>
      </c>
      <c r="AJ58" s="11">
        <v>4</v>
      </c>
      <c r="AK58" s="11">
        <v>4</v>
      </c>
      <c r="AL58" s="11">
        <v>4</v>
      </c>
      <c r="AM58" s="11">
        <v>4</v>
      </c>
      <c r="AN58" s="11">
        <v>4</v>
      </c>
      <c r="AO58" s="11">
        <v>4</v>
      </c>
      <c r="AP58" s="11">
        <v>2</v>
      </c>
      <c r="AQ58" s="11">
        <v>4</v>
      </c>
      <c r="AR58" s="11">
        <v>4</v>
      </c>
      <c r="AS58" s="11">
        <v>5</v>
      </c>
      <c r="AT58" s="11">
        <v>5</v>
      </c>
      <c r="AU58" s="11">
        <v>5</v>
      </c>
      <c r="AV58" s="11">
        <v>4</v>
      </c>
      <c r="AW58" s="11">
        <v>4</v>
      </c>
      <c r="AX58" s="11">
        <v>4</v>
      </c>
      <c r="AY58" s="11">
        <v>4</v>
      </c>
      <c r="AZ58" s="11">
        <v>5</v>
      </c>
      <c r="BA58" s="11">
        <v>4</v>
      </c>
      <c r="BB58" s="11">
        <v>4</v>
      </c>
      <c r="BC58" s="11">
        <v>5</v>
      </c>
      <c r="BD58" s="11">
        <v>5</v>
      </c>
      <c r="BE58" s="11">
        <v>4</v>
      </c>
      <c r="BF58" s="11">
        <v>5</v>
      </c>
      <c r="BG58" s="11">
        <v>4</v>
      </c>
      <c r="BH58" s="11">
        <v>4</v>
      </c>
      <c r="BI58" s="11">
        <v>4</v>
      </c>
      <c r="BJ58" s="11">
        <v>4</v>
      </c>
      <c r="BK58" s="11">
        <v>4</v>
      </c>
      <c r="BL58" s="11">
        <v>4</v>
      </c>
      <c r="BM58" s="11">
        <v>4</v>
      </c>
      <c r="BN58" s="11">
        <v>4</v>
      </c>
      <c r="BO58" s="11">
        <v>4</v>
      </c>
      <c r="BP58" s="11">
        <v>4</v>
      </c>
      <c r="BQ58" s="11">
        <v>4</v>
      </c>
      <c r="BR58" s="11">
        <v>4</v>
      </c>
      <c r="BS58" s="11">
        <v>4</v>
      </c>
      <c r="BU58" s="14">
        <f t="shared" si="16"/>
        <v>0</v>
      </c>
      <c r="BV58" s="14">
        <f t="shared" si="17"/>
        <v>8</v>
      </c>
      <c r="BW58" s="14">
        <f t="shared" si="17"/>
        <v>44</v>
      </c>
      <c r="BX58" s="14">
        <f t="shared" si="17"/>
        <v>2</v>
      </c>
      <c r="BY58" s="14">
        <f t="shared" si="17"/>
        <v>0</v>
      </c>
      <c r="BZ58" s="14">
        <f t="shared" si="17"/>
        <v>0</v>
      </c>
      <c r="CA58" s="62">
        <f t="shared" si="5"/>
        <v>4.0740740740740744</v>
      </c>
      <c r="CB58" s="62"/>
      <c r="CH58" s="18">
        <f t="shared" si="18"/>
        <v>0.96296296296296291</v>
      </c>
      <c r="CI58" s="18"/>
      <c r="CJ58" s="18">
        <f t="shared" si="19"/>
        <v>3.7037037037037035E-2</v>
      </c>
      <c r="CK58" s="18"/>
      <c r="CL58" s="18">
        <f t="shared" si="20"/>
        <v>0</v>
      </c>
    </row>
    <row r="59" spans="1:90" x14ac:dyDescent="0.15">
      <c r="B59" s="6"/>
    </row>
    <row r="60" spans="1:90" ht="15.75" x14ac:dyDescent="0.15">
      <c r="A60" s="7" t="s">
        <v>10</v>
      </c>
      <c r="B60" s="6"/>
    </row>
    <row r="61" spans="1:90" x14ac:dyDescent="0.15">
      <c r="A61" s="66" t="s">
        <v>356</v>
      </c>
      <c r="B61" s="95"/>
      <c r="C61" s="95"/>
      <c r="D61" s="95"/>
      <c r="E61" s="95"/>
      <c r="F61" s="95"/>
      <c r="G61" s="95"/>
      <c r="H61" s="95"/>
      <c r="I61" s="95"/>
      <c r="J61" s="95"/>
      <c r="K61" s="95"/>
      <c r="L61" s="95"/>
      <c r="M61" s="95"/>
      <c r="N61" s="95"/>
      <c r="O61" s="95"/>
      <c r="P61" s="96"/>
    </row>
    <row r="62" spans="1:90" ht="57.75" customHeight="1" x14ac:dyDescent="0.15">
      <c r="A62" s="100"/>
      <c r="B62" s="101"/>
      <c r="C62" s="101"/>
      <c r="D62" s="101"/>
      <c r="E62" s="101"/>
      <c r="F62" s="101"/>
      <c r="G62" s="101"/>
      <c r="H62" s="101"/>
      <c r="I62" s="101"/>
      <c r="J62" s="101"/>
      <c r="K62" s="101"/>
      <c r="L62" s="101"/>
      <c r="M62" s="101"/>
      <c r="N62" s="101"/>
      <c r="O62" s="101"/>
      <c r="P62" s="102"/>
    </row>
    <row r="63" spans="1:90" x14ac:dyDescent="0.15">
      <c r="B63" s="6"/>
    </row>
    <row r="64" spans="1:90" ht="15.75" x14ac:dyDescent="0.15">
      <c r="B64" s="167"/>
      <c r="C64" s="167"/>
      <c r="D64" s="167"/>
      <c r="E64" s="167"/>
      <c r="F64" s="167"/>
      <c r="G64" s="167"/>
      <c r="H64" s="167"/>
      <c r="I64" s="167"/>
      <c r="J64" s="167"/>
      <c r="K64" s="167"/>
      <c r="L64" s="167"/>
      <c r="M64" s="167"/>
      <c r="N64" s="167"/>
      <c r="O64" s="167"/>
      <c r="P64" s="167"/>
    </row>
    <row r="65" spans="3:16" ht="15.75" x14ac:dyDescent="0.15">
      <c r="C65" s="167"/>
      <c r="D65" s="167"/>
      <c r="E65" s="167"/>
      <c r="F65" s="167"/>
      <c r="G65" s="167"/>
      <c r="H65" s="167"/>
      <c r="I65" s="167"/>
      <c r="J65" s="167"/>
      <c r="K65" s="167"/>
      <c r="L65" s="167"/>
      <c r="M65" s="167"/>
      <c r="N65" s="167"/>
      <c r="O65" s="167"/>
      <c r="P65" s="167"/>
    </row>
    <row r="92" spans="74:80" x14ac:dyDescent="0.15">
      <c r="BV92" s="38">
        <f>BV5*5</f>
        <v>25</v>
      </c>
      <c r="BW92" s="39">
        <f>BW5*4</f>
        <v>156</v>
      </c>
      <c r="BX92" s="39">
        <f>BX5*2</f>
        <v>12</v>
      </c>
      <c r="BY92" s="39">
        <f>BY5*1</f>
        <v>0</v>
      </c>
      <c r="BZ92" s="40">
        <v>2</v>
      </c>
      <c r="CA92" s="15">
        <f>SUM(BV92:BY95)</f>
        <v>710</v>
      </c>
      <c r="CB92" s="15">
        <f>CA92/CA93</f>
        <v>3.5148514851485149</v>
      </c>
    </row>
    <row r="93" spans="74:80" x14ac:dyDescent="0.15">
      <c r="BV93" s="41">
        <f t="shared" ref="BV93:BV124" si="21">BV6*5</f>
        <v>30</v>
      </c>
      <c r="BW93" s="14">
        <f t="shared" ref="BW93:BW124" si="22">BW6*4</f>
        <v>136</v>
      </c>
      <c r="BX93" s="14">
        <f t="shared" ref="BX93:BX124" si="23">BX6*2</f>
        <v>20</v>
      </c>
      <c r="BY93" s="14">
        <f t="shared" ref="BY93:BY124" si="24">BY6*1</f>
        <v>1</v>
      </c>
      <c r="BZ93" s="42">
        <v>3</v>
      </c>
      <c r="CA93" s="15">
        <f>SUM(BV5:BY8)</f>
        <v>202</v>
      </c>
    </row>
    <row r="94" spans="74:80" x14ac:dyDescent="0.15">
      <c r="BV94" s="41">
        <f t="shared" si="21"/>
        <v>5</v>
      </c>
      <c r="BW94" s="14">
        <f t="shared" si="22"/>
        <v>168</v>
      </c>
      <c r="BX94" s="14">
        <f t="shared" si="23"/>
        <v>16</v>
      </c>
      <c r="BY94" s="14">
        <f t="shared" si="24"/>
        <v>0</v>
      </c>
      <c r="BZ94" s="42">
        <v>5</v>
      </c>
    </row>
    <row r="95" spans="74:80" x14ac:dyDescent="0.15">
      <c r="BV95" s="43">
        <f t="shared" si="21"/>
        <v>5</v>
      </c>
      <c r="BW95" s="44">
        <f t="shared" si="22"/>
        <v>80</v>
      </c>
      <c r="BX95" s="44">
        <f t="shared" si="23"/>
        <v>54</v>
      </c>
      <c r="BY95" s="44">
        <f t="shared" si="24"/>
        <v>2</v>
      </c>
      <c r="BZ95" s="45">
        <v>2</v>
      </c>
    </row>
    <row r="96" spans="74:80" x14ac:dyDescent="0.15">
      <c r="BV96" s="38">
        <f t="shared" si="21"/>
        <v>45</v>
      </c>
      <c r="BW96" s="39">
        <f t="shared" si="22"/>
        <v>124</v>
      </c>
      <c r="BX96" s="39">
        <f t="shared" si="23"/>
        <v>10</v>
      </c>
      <c r="BY96" s="39">
        <f t="shared" si="24"/>
        <v>0</v>
      </c>
      <c r="BZ96" s="40">
        <v>8</v>
      </c>
      <c r="CA96" s="15">
        <f>SUM(BV96:BY98)</f>
        <v>641</v>
      </c>
      <c r="CB96" s="15">
        <f>CA96/CA97</f>
        <v>4.3020134228187921</v>
      </c>
    </row>
    <row r="97" spans="74:80" x14ac:dyDescent="0.15">
      <c r="BV97" s="41">
        <f t="shared" si="21"/>
        <v>105</v>
      </c>
      <c r="BW97" s="14">
        <f t="shared" si="22"/>
        <v>124</v>
      </c>
      <c r="BX97" s="14">
        <f t="shared" si="23"/>
        <v>0</v>
      </c>
      <c r="BY97" s="14">
        <f t="shared" si="24"/>
        <v>0</v>
      </c>
      <c r="BZ97" s="42">
        <v>7</v>
      </c>
      <c r="CA97" s="15">
        <f>SUM(BV9:BY11)</f>
        <v>149</v>
      </c>
    </row>
    <row r="98" spans="74:80" x14ac:dyDescent="0.15">
      <c r="BV98" s="43">
        <f t="shared" si="21"/>
        <v>125</v>
      </c>
      <c r="BW98" s="44">
        <f t="shared" si="22"/>
        <v>108</v>
      </c>
      <c r="BX98" s="44">
        <f t="shared" si="23"/>
        <v>0</v>
      </c>
      <c r="BY98" s="44">
        <f t="shared" si="24"/>
        <v>0</v>
      </c>
      <c r="BZ98" s="45">
        <v>6</v>
      </c>
    </row>
    <row r="99" spans="74:80" x14ac:dyDescent="0.15">
      <c r="BV99" s="38">
        <f t="shared" si="21"/>
        <v>95</v>
      </c>
      <c r="BW99" s="39">
        <f t="shared" si="22"/>
        <v>108</v>
      </c>
      <c r="BX99" s="39">
        <f t="shared" si="23"/>
        <v>12</v>
      </c>
      <c r="BY99" s="39">
        <f t="shared" si="24"/>
        <v>0</v>
      </c>
      <c r="BZ99" s="40">
        <v>5</v>
      </c>
      <c r="CA99" s="15">
        <f>SUM(BV99:BY101)</f>
        <v>641</v>
      </c>
      <c r="CB99" s="15">
        <f>CA99/CA100</f>
        <v>4.1354838709677422</v>
      </c>
    </row>
    <row r="100" spans="74:80" x14ac:dyDescent="0.15">
      <c r="BV100" s="41">
        <f t="shared" si="21"/>
        <v>105</v>
      </c>
      <c r="BW100" s="14">
        <f t="shared" si="22"/>
        <v>108</v>
      </c>
      <c r="BX100" s="14">
        <f t="shared" si="23"/>
        <v>2</v>
      </c>
      <c r="BY100" s="14">
        <f t="shared" si="24"/>
        <v>1</v>
      </c>
      <c r="BZ100" s="42">
        <v>14</v>
      </c>
      <c r="CA100" s="15">
        <f>SUM(BV12:BY14)</f>
        <v>155</v>
      </c>
    </row>
    <row r="101" spans="74:80" x14ac:dyDescent="0.15">
      <c r="BV101" s="43">
        <f t="shared" si="21"/>
        <v>70</v>
      </c>
      <c r="BW101" s="44">
        <f t="shared" si="22"/>
        <v>124</v>
      </c>
      <c r="BX101" s="44">
        <f t="shared" si="23"/>
        <v>16</v>
      </c>
      <c r="BY101" s="44">
        <f t="shared" si="24"/>
        <v>0</v>
      </c>
      <c r="BZ101" s="45">
        <v>16</v>
      </c>
    </row>
    <row r="102" spans="74:80" x14ac:dyDescent="0.15">
      <c r="BV102" s="38">
        <f t="shared" si="21"/>
        <v>20</v>
      </c>
      <c r="BW102" s="39">
        <f t="shared" si="22"/>
        <v>116</v>
      </c>
      <c r="BX102" s="39">
        <f t="shared" si="23"/>
        <v>34</v>
      </c>
      <c r="BY102" s="39">
        <f t="shared" si="24"/>
        <v>0</v>
      </c>
      <c r="BZ102" s="40">
        <v>4</v>
      </c>
      <c r="CA102" s="15">
        <f>SUM(BV102:BY105)</f>
        <v>762</v>
      </c>
      <c r="CB102" s="15">
        <f>CA102/CA103</f>
        <v>3.7352941176470589</v>
      </c>
    </row>
    <row r="103" spans="74:80" x14ac:dyDescent="0.15">
      <c r="BV103" s="41">
        <f t="shared" si="21"/>
        <v>65</v>
      </c>
      <c r="BW103" s="14">
        <f t="shared" si="22"/>
        <v>136</v>
      </c>
      <c r="BX103" s="14">
        <f t="shared" si="23"/>
        <v>12</v>
      </c>
      <c r="BY103" s="14">
        <f t="shared" si="24"/>
        <v>0</v>
      </c>
      <c r="BZ103" s="42">
        <v>0</v>
      </c>
      <c r="CA103" s="15">
        <f>SUM(BV15:BY18)</f>
        <v>204</v>
      </c>
    </row>
    <row r="104" spans="74:80" x14ac:dyDescent="0.15">
      <c r="BV104" s="41">
        <f t="shared" si="21"/>
        <v>90</v>
      </c>
      <c r="BW104" s="14">
        <f t="shared" si="22"/>
        <v>120</v>
      </c>
      <c r="BX104" s="14">
        <f t="shared" si="23"/>
        <v>10</v>
      </c>
      <c r="BY104" s="14">
        <f t="shared" si="24"/>
        <v>0</v>
      </c>
      <c r="BZ104" s="42">
        <v>13</v>
      </c>
    </row>
    <row r="105" spans="74:80" x14ac:dyDescent="0.15">
      <c r="BV105" s="43">
        <f t="shared" si="21"/>
        <v>25</v>
      </c>
      <c r="BW105" s="44">
        <f t="shared" si="22"/>
        <v>96</v>
      </c>
      <c r="BX105" s="44">
        <f t="shared" si="23"/>
        <v>38</v>
      </c>
      <c r="BY105" s="44">
        <f t="shared" si="24"/>
        <v>0</v>
      </c>
      <c r="BZ105" s="45">
        <v>7</v>
      </c>
    </row>
    <row r="106" spans="74:80" x14ac:dyDescent="0.15">
      <c r="BV106" s="38">
        <f t="shared" si="21"/>
        <v>90</v>
      </c>
      <c r="BW106" s="39">
        <f t="shared" si="22"/>
        <v>128</v>
      </c>
      <c r="BX106" s="39">
        <f t="shared" si="23"/>
        <v>6</v>
      </c>
      <c r="BY106" s="39">
        <f t="shared" si="24"/>
        <v>0</v>
      </c>
      <c r="BZ106" s="40">
        <v>0</v>
      </c>
      <c r="CA106" s="15">
        <f>SUM(BV106:BY109)</f>
        <v>811</v>
      </c>
      <c r="CB106" s="15">
        <f>CA106/CA107</f>
        <v>3.8254716981132075</v>
      </c>
    </row>
    <row r="107" spans="74:80" x14ac:dyDescent="0.15">
      <c r="BV107" s="41">
        <f t="shared" si="21"/>
        <v>65</v>
      </c>
      <c r="BW107" s="14">
        <f t="shared" si="22"/>
        <v>128</v>
      </c>
      <c r="BX107" s="14">
        <f t="shared" si="23"/>
        <v>18</v>
      </c>
      <c r="BY107" s="14">
        <f t="shared" si="24"/>
        <v>0</v>
      </c>
      <c r="BZ107" s="42">
        <v>0</v>
      </c>
      <c r="CA107" s="15">
        <f>SUM(BV19:BY22)</f>
        <v>212</v>
      </c>
    </row>
    <row r="108" spans="74:80" x14ac:dyDescent="0.15">
      <c r="BV108" s="41">
        <f t="shared" si="21"/>
        <v>15</v>
      </c>
      <c r="BW108" s="14">
        <f t="shared" si="22"/>
        <v>136</v>
      </c>
      <c r="BX108" s="14">
        <f t="shared" si="23"/>
        <v>30</v>
      </c>
      <c r="BY108" s="14">
        <f t="shared" si="24"/>
        <v>1</v>
      </c>
      <c r="BZ108" s="42">
        <v>0</v>
      </c>
    </row>
    <row r="109" spans="74:80" x14ac:dyDescent="0.15">
      <c r="BV109" s="43">
        <f t="shared" si="21"/>
        <v>55</v>
      </c>
      <c r="BW109" s="44">
        <f t="shared" si="22"/>
        <v>116</v>
      </c>
      <c r="BX109" s="44">
        <f t="shared" si="23"/>
        <v>22</v>
      </c>
      <c r="BY109" s="44">
        <f t="shared" si="24"/>
        <v>1</v>
      </c>
      <c r="BZ109" s="45">
        <v>0</v>
      </c>
    </row>
    <row r="110" spans="74:80" x14ac:dyDescent="0.15">
      <c r="BV110" s="38">
        <f t="shared" si="21"/>
        <v>40</v>
      </c>
      <c r="BW110" s="39">
        <f t="shared" si="22"/>
        <v>136</v>
      </c>
      <c r="BX110" s="39">
        <f t="shared" si="23"/>
        <v>22</v>
      </c>
      <c r="BY110" s="39">
        <f t="shared" si="24"/>
        <v>0</v>
      </c>
      <c r="BZ110" s="40">
        <v>2</v>
      </c>
      <c r="CA110" s="15">
        <f>SUM(BV110:BY114)</f>
        <v>991</v>
      </c>
      <c r="CB110" s="15">
        <f>CA110/CA111</f>
        <v>3.725563909774436</v>
      </c>
    </row>
    <row r="111" spans="74:80" x14ac:dyDescent="0.15">
      <c r="BV111" s="41">
        <f t="shared" si="21"/>
        <v>30</v>
      </c>
      <c r="BW111" s="14">
        <f t="shared" si="22"/>
        <v>132</v>
      </c>
      <c r="BX111" s="14">
        <f t="shared" si="23"/>
        <v>28</v>
      </c>
      <c r="BY111" s="14">
        <f t="shared" si="24"/>
        <v>0</v>
      </c>
      <c r="BZ111" s="42">
        <v>3</v>
      </c>
      <c r="CA111" s="15">
        <f>SUM(BV23:BY27)</f>
        <v>266</v>
      </c>
    </row>
    <row r="112" spans="74:80" x14ac:dyDescent="0.15">
      <c r="BV112" s="41">
        <f t="shared" si="21"/>
        <v>60</v>
      </c>
      <c r="BW112" s="14">
        <f t="shared" si="22"/>
        <v>140</v>
      </c>
      <c r="BX112" s="14">
        <f t="shared" si="23"/>
        <v>12</v>
      </c>
      <c r="BY112" s="14">
        <f t="shared" si="24"/>
        <v>0</v>
      </c>
      <c r="BZ112" s="42">
        <v>2</v>
      </c>
    </row>
    <row r="113" spans="74:80" x14ac:dyDescent="0.15">
      <c r="BV113" s="41">
        <f t="shared" si="21"/>
        <v>110</v>
      </c>
      <c r="BW113" s="14">
        <f t="shared" si="22"/>
        <v>112</v>
      </c>
      <c r="BX113" s="14">
        <f t="shared" si="23"/>
        <v>6</v>
      </c>
      <c r="BY113" s="14">
        <f t="shared" si="24"/>
        <v>0</v>
      </c>
      <c r="BZ113" s="42">
        <v>1</v>
      </c>
    </row>
    <row r="114" spans="74:80" x14ac:dyDescent="0.15">
      <c r="BV114" s="43">
        <f t="shared" si="21"/>
        <v>35</v>
      </c>
      <c r="BW114" s="44">
        <f t="shared" si="22"/>
        <v>76</v>
      </c>
      <c r="BX114" s="44">
        <f t="shared" si="23"/>
        <v>48</v>
      </c>
      <c r="BY114" s="44">
        <f t="shared" si="24"/>
        <v>4</v>
      </c>
      <c r="BZ114" s="45">
        <v>2</v>
      </c>
    </row>
    <row r="115" spans="74:80" x14ac:dyDescent="0.15">
      <c r="BV115" s="38">
        <f t="shared" si="21"/>
        <v>45</v>
      </c>
      <c r="BW115" s="39">
        <f t="shared" si="22"/>
        <v>144</v>
      </c>
      <c r="BX115" s="39">
        <f t="shared" si="23"/>
        <v>12</v>
      </c>
      <c r="BY115" s="39">
        <f t="shared" si="24"/>
        <v>0</v>
      </c>
      <c r="BZ115" s="40">
        <v>6</v>
      </c>
      <c r="CA115" s="15">
        <f>SUM(BV115:BY118)</f>
        <v>822</v>
      </c>
      <c r="CB115" s="15">
        <f>CA115/CA116</f>
        <v>3.9710144927536231</v>
      </c>
    </row>
    <row r="116" spans="74:80" x14ac:dyDescent="0.15">
      <c r="BV116" s="41">
        <f t="shared" si="21"/>
        <v>30</v>
      </c>
      <c r="BW116" s="14">
        <f t="shared" si="22"/>
        <v>140</v>
      </c>
      <c r="BX116" s="14">
        <f t="shared" si="23"/>
        <v>22</v>
      </c>
      <c r="BY116" s="14">
        <f t="shared" si="24"/>
        <v>0</v>
      </c>
      <c r="BZ116" s="42">
        <v>3</v>
      </c>
      <c r="CA116" s="15">
        <f>SUM(BV28:BY31)</f>
        <v>207</v>
      </c>
    </row>
    <row r="117" spans="74:80" x14ac:dyDescent="0.15">
      <c r="BV117" s="41">
        <f t="shared" si="21"/>
        <v>90</v>
      </c>
      <c r="BW117" s="14">
        <f t="shared" si="22"/>
        <v>128</v>
      </c>
      <c r="BX117" s="14">
        <f t="shared" si="23"/>
        <v>4</v>
      </c>
      <c r="BY117" s="14">
        <f t="shared" si="24"/>
        <v>0</v>
      </c>
      <c r="BZ117" s="42">
        <v>1</v>
      </c>
    </row>
    <row r="118" spans="74:80" x14ac:dyDescent="0.15">
      <c r="BV118" s="43">
        <f t="shared" si="21"/>
        <v>65</v>
      </c>
      <c r="BW118" s="44">
        <f t="shared" si="22"/>
        <v>128</v>
      </c>
      <c r="BX118" s="44">
        <f t="shared" si="23"/>
        <v>14</v>
      </c>
      <c r="BY118" s="44">
        <f t="shared" si="24"/>
        <v>0</v>
      </c>
      <c r="BZ118" s="45">
        <v>10</v>
      </c>
    </row>
    <row r="119" spans="74:80" x14ac:dyDescent="0.15">
      <c r="BV119" s="38">
        <f t="shared" si="21"/>
        <v>100</v>
      </c>
      <c r="BW119" s="39">
        <f t="shared" si="22"/>
        <v>120</v>
      </c>
      <c r="BX119" s="39">
        <f t="shared" si="23"/>
        <v>8</v>
      </c>
      <c r="BY119" s="39">
        <f t="shared" si="24"/>
        <v>0</v>
      </c>
      <c r="BZ119" s="40">
        <v>5</v>
      </c>
      <c r="CA119" s="15">
        <f>SUM(BV119:BY124)</f>
        <v>1252</v>
      </c>
      <c r="CB119" s="15">
        <f>CA119/CA120</f>
        <v>4.0781758957654723</v>
      </c>
    </row>
    <row r="120" spans="74:80" x14ac:dyDescent="0.15">
      <c r="BV120" s="41">
        <f t="shared" si="21"/>
        <v>130</v>
      </c>
      <c r="BW120" s="14">
        <f t="shared" si="22"/>
        <v>112</v>
      </c>
      <c r="BX120" s="14">
        <f t="shared" si="23"/>
        <v>0</v>
      </c>
      <c r="BY120" s="14">
        <f t="shared" si="24"/>
        <v>0</v>
      </c>
      <c r="BZ120" s="42">
        <v>0</v>
      </c>
      <c r="CA120" s="15">
        <f>SUM(BV32:BY37)</f>
        <v>307</v>
      </c>
    </row>
    <row r="121" spans="74:80" x14ac:dyDescent="0.15">
      <c r="BV121" s="41">
        <f t="shared" si="21"/>
        <v>60</v>
      </c>
      <c r="BW121" s="14">
        <f t="shared" si="22"/>
        <v>128</v>
      </c>
      <c r="BX121" s="14">
        <f t="shared" si="23"/>
        <v>16</v>
      </c>
      <c r="BY121" s="14">
        <f t="shared" si="24"/>
        <v>1</v>
      </c>
      <c r="BZ121" s="42">
        <v>15</v>
      </c>
    </row>
    <row r="122" spans="74:80" x14ac:dyDescent="0.15">
      <c r="BV122" s="41">
        <f t="shared" si="21"/>
        <v>75</v>
      </c>
      <c r="BW122" s="14">
        <f t="shared" si="22"/>
        <v>124</v>
      </c>
      <c r="BX122" s="14">
        <f t="shared" si="23"/>
        <v>12</v>
      </c>
      <c r="BY122" s="14">
        <f t="shared" si="24"/>
        <v>0</v>
      </c>
      <c r="BZ122" s="42">
        <v>1</v>
      </c>
    </row>
    <row r="123" spans="74:80" x14ac:dyDescent="0.15">
      <c r="BV123" s="41">
        <f t="shared" si="21"/>
        <v>45</v>
      </c>
      <c r="BW123" s="14">
        <f t="shared" si="22"/>
        <v>140</v>
      </c>
      <c r="BX123" s="14">
        <f t="shared" si="23"/>
        <v>12</v>
      </c>
      <c r="BY123" s="14">
        <f t="shared" si="24"/>
        <v>0</v>
      </c>
      <c r="BZ123" s="42">
        <v>5</v>
      </c>
    </row>
    <row r="124" spans="74:80" x14ac:dyDescent="0.15">
      <c r="BV124" s="43">
        <f t="shared" si="21"/>
        <v>25</v>
      </c>
      <c r="BW124" s="44">
        <f t="shared" si="22"/>
        <v>132</v>
      </c>
      <c r="BX124" s="44">
        <f t="shared" si="23"/>
        <v>12</v>
      </c>
      <c r="BY124" s="44">
        <f t="shared" si="24"/>
        <v>0</v>
      </c>
      <c r="BZ124" s="45">
        <v>10</v>
      </c>
    </row>
  </sheetData>
  <mergeCells count="136">
    <mergeCell ref="BO3:BO4"/>
    <mergeCell ref="BP3:BP4"/>
    <mergeCell ref="BQ3:BQ4"/>
    <mergeCell ref="BR3:BR4"/>
    <mergeCell ref="BS3:BS4"/>
    <mergeCell ref="BI3:BI4"/>
    <mergeCell ref="BJ3:BJ4"/>
    <mergeCell ref="BK3:BK4"/>
    <mergeCell ref="BM3:BM4"/>
    <mergeCell ref="BL3:BL4"/>
    <mergeCell ref="BN3:BN4"/>
    <mergeCell ref="BC3:BC4"/>
    <mergeCell ref="BE3:BE4"/>
    <mergeCell ref="U3:U4"/>
    <mergeCell ref="BF3:BF4"/>
    <mergeCell ref="BG3:BG4"/>
    <mergeCell ref="BH3:BH4"/>
    <mergeCell ref="AU3:AU4"/>
    <mergeCell ref="AV3:AV4"/>
    <mergeCell ref="AW3:AW4"/>
    <mergeCell ref="AY3:AY4"/>
    <mergeCell ref="AZ3:AZ4"/>
    <mergeCell ref="BB3:BB4"/>
    <mergeCell ref="AX3:AX4"/>
    <mergeCell ref="BA3:BA4"/>
    <mergeCell ref="BD3:BD4"/>
    <mergeCell ref="AQ3:AQ4"/>
    <mergeCell ref="AR3:AR4"/>
    <mergeCell ref="AS3:AS4"/>
    <mergeCell ref="AT3:AT4"/>
    <mergeCell ref="AJ3:AJ4"/>
    <mergeCell ref="AL3:AL4"/>
    <mergeCell ref="AM3:AM4"/>
    <mergeCell ref="AN3:AN4"/>
    <mergeCell ref="AO3:AO4"/>
    <mergeCell ref="AP3:AP4"/>
    <mergeCell ref="AK3:AK4"/>
    <mergeCell ref="AC3:AC4"/>
    <mergeCell ref="AD3:AD4"/>
    <mergeCell ref="AE3:AE4"/>
    <mergeCell ref="AG3:AG4"/>
    <mergeCell ref="AH3:AH4"/>
    <mergeCell ref="AI3:AI4"/>
    <mergeCell ref="V3:V4"/>
    <mergeCell ref="W3:W4"/>
    <mergeCell ref="Y3:Y4"/>
    <mergeCell ref="Z3:Z4"/>
    <mergeCell ref="AA3:AA4"/>
    <mergeCell ref="AB3:AB4"/>
    <mergeCell ref="X3:X4"/>
    <mergeCell ref="AF3:AF4"/>
    <mergeCell ref="A61:P62"/>
    <mergeCell ref="B64:P64"/>
    <mergeCell ref="C65:P65"/>
    <mergeCell ref="R3:R4"/>
    <mergeCell ref="S3:S4"/>
    <mergeCell ref="T3:T4"/>
    <mergeCell ref="A56:A58"/>
    <mergeCell ref="B56:B58"/>
    <mergeCell ref="C56:K56"/>
    <mergeCell ref="M56:P58"/>
    <mergeCell ref="C57:K57"/>
    <mergeCell ref="C58:K58"/>
    <mergeCell ref="A51:A55"/>
    <mergeCell ref="B51:B52"/>
    <mergeCell ref="C51:K51"/>
    <mergeCell ref="M51:P55"/>
    <mergeCell ref="C52:K52"/>
    <mergeCell ref="B53:B55"/>
    <mergeCell ref="C53:K53"/>
    <mergeCell ref="C54:K54"/>
    <mergeCell ref="C55:K55"/>
    <mergeCell ref="C45:K45"/>
    <mergeCell ref="C46:K46"/>
    <mergeCell ref="A47:A50"/>
    <mergeCell ref="A32:A37"/>
    <mergeCell ref="B32:B37"/>
    <mergeCell ref="C32:F33"/>
    <mergeCell ref="H32:P37"/>
    <mergeCell ref="C34:F37"/>
    <mergeCell ref="B47:B48"/>
    <mergeCell ref="C47:K47"/>
    <mergeCell ref="M47:P50"/>
    <mergeCell ref="C48:K48"/>
    <mergeCell ref="B49:B50"/>
    <mergeCell ref="C49:K49"/>
    <mergeCell ref="C50:K50"/>
    <mergeCell ref="A39:K40"/>
    <mergeCell ref="L39:L41"/>
    <mergeCell ref="M39:P41"/>
    <mergeCell ref="C41:K41"/>
    <mergeCell ref="A42:A46"/>
    <mergeCell ref="B42:B46"/>
    <mergeCell ref="C42:K42"/>
    <mergeCell ref="M42:P46"/>
    <mergeCell ref="C43:K43"/>
    <mergeCell ref="C44:K44"/>
    <mergeCell ref="A23:A31"/>
    <mergeCell ref="B23:B27"/>
    <mergeCell ref="C23:F25"/>
    <mergeCell ref="H23:P27"/>
    <mergeCell ref="C26:F27"/>
    <mergeCell ref="B28:B31"/>
    <mergeCell ref="C28:F29"/>
    <mergeCell ref="H28:P31"/>
    <mergeCell ref="C30:F30"/>
    <mergeCell ref="C31:F31"/>
    <mergeCell ref="C12:F14"/>
    <mergeCell ref="H12:P14"/>
    <mergeCell ref="B15:B18"/>
    <mergeCell ref="C15:F17"/>
    <mergeCell ref="H15:P18"/>
    <mergeCell ref="C18:F18"/>
    <mergeCell ref="A2:G3"/>
    <mergeCell ref="H2:P4"/>
    <mergeCell ref="C4:F4"/>
    <mergeCell ref="A5:A22"/>
    <mergeCell ref="B5:B14"/>
    <mergeCell ref="C5:F8"/>
    <mergeCell ref="H5:P8"/>
    <mergeCell ref="C9:F11"/>
    <mergeCell ref="H9:P11"/>
    <mergeCell ref="B19:B22"/>
    <mergeCell ref="C19:F20"/>
    <mergeCell ref="H19:P22"/>
    <mergeCell ref="C21:F22"/>
    <mergeCell ref="CH2:CH3"/>
    <mergeCell ref="CI2:CI3"/>
    <mergeCell ref="CJ2:CJ3"/>
    <mergeCell ref="CK2:CK3"/>
    <mergeCell ref="CL2:CL3"/>
    <mergeCell ref="BV2:BV3"/>
    <mergeCell ref="BW2:BW3"/>
    <mergeCell ref="BX2:BX3"/>
    <mergeCell ref="BY2:BY3"/>
    <mergeCell ref="BZ2:BZ3"/>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6"/>
  <sheetViews>
    <sheetView topLeftCell="D10" workbookViewId="0">
      <selection activeCell="Q65" sqref="Q65"/>
    </sheetView>
  </sheetViews>
  <sheetFormatPr defaultColWidth="9" defaultRowHeight="15" x14ac:dyDescent="0.15"/>
  <cols>
    <col min="1" max="1" width="2.25" style="2" customWidth="1"/>
    <col min="2" max="2" width="7.125" style="2" customWidth="1"/>
    <col min="3" max="3" width="13.625" style="2" customWidth="1"/>
    <col min="4" max="4" width="23" style="2" customWidth="1"/>
    <col min="5" max="5" width="39.625" style="2" customWidth="1"/>
    <col min="6" max="7" width="7.625" style="21" customWidth="1"/>
    <col min="8" max="8" width="7.625" style="2" customWidth="1"/>
    <col min="9" max="9" width="35.625" style="2" customWidth="1"/>
    <col min="10" max="10" width="1.875" style="2" customWidth="1"/>
    <col min="11" max="15" width="14.5" style="2" customWidth="1"/>
    <col min="16" max="16384" width="9" style="2"/>
  </cols>
  <sheetData>
    <row r="1" spans="1:26" ht="29.25" customHeight="1" x14ac:dyDescent="0.15">
      <c r="A1" s="64" t="s">
        <v>240</v>
      </c>
      <c r="B1" s="64"/>
      <c r="C1" s="64"/>
      <c r="D1" s="64"/>
      <c r="E1" s="64"/>
      <c r="F1" s="64"/>
      <c r="G1" s="64"/>
      <c r="H1" s="64"/>
      <c r="I1" s="64"/>
      <c r="J1" s="64"/>
      <c r="K1" s="64"/>
      <c r="L1" s="64"/>
      <c r="M1" s="64"/>
      <c r="N1" s="64"/>
      <c r="O1" s="64"/>
    </row>
    <row r="4" spans="1:26" ht="18.75" x14ac:dyDescent="0.15">
      <c r="A4" s="24" t="s">
        <v>264</v>
      </c>
      <c r="J4" s="24" t="s">
        <v>88</v>
      </c>
    </row>
    <row r="5" spans="1:26" ht="180.75" customHeight="1" x14ac:dyDescent="0.15">
      <c r="B5" s="65" t="s">
        <v>265</v>
      </c>
      <c r="C5" s="65"/>
      <c r="D5" s="65"/>
      <c r="E5" s="65"/>
      <c r="F5" s="65"/>
      <c r="G5" s="65"/>
      <c r="H5" s="65"/>
      <c r="I5" s="65"/>
      <c r="J5" s="46"/>
      <c r="K5" s="182" t="s">
        <v>290</v>
      </c>
      <c r="L5" s="186"/>
      <c r="M5" s="186"/>
      <c r="N5" s="186"/>
      <c r="O5" s="187"/>
    </row>
    <row r="6" spans="1:26" ht="20.25" customHeight="1" x14ac:dyDescent="0.15">
      <c r="K6" s="188"/>
      <c r="L6" s="189"/>
      <c r="M6" s="189"/>
      <c r="N6" s="189"/>
      <c r="O6" s="190"/>
    </row>
    <row r="7" spans="1:26" ht="18.75" x14ac:dyDescent="0.15">
      <c r="A7" s="24" t="s">
        <v>204</v>
      </c>
      <c r="K7" s="188"/>
      <c r="L7" s="189"/>
      <c r="M7" s="189"/>
      <c r="N7" s="189"/>
      <c r="O7" s="190"/>
    </row>
    <row r="8" spans="1:26" ht="167.25" customHeight="1" x14ac:dyDescent="0.15">
      <c r="B8" s="75" t="s">
        <v>266</v>
      </c>
      <c r="C8" s="76"/>
      <c r="D8" s="76"/>
      <c r="E8" s="76"/>
      <c r="F8" s="76"/>
      <c r="G8" s="76"/>
      <c r="H8" s="76"/>
      <c r="I8" s="76"/>
      <c r="J8" s="26" t="s">
        <v>267</v>
      </c>
      <c r="K8" s="191"/>
      <c r="L8" s="192"/>
      <c r="M8" s="192"/>
      <c r="N8" s="192"/>
      <c r="O8" s="193"/>
    </row>
    <row r="9" spans="1:26" ht="21.75" customHeight="1" x14ac:dyDescent="0.15"/>
    <row r="10" spans="1:26" ht="18.75" x14ac:dyDescent="0.15">
      <c r="A10" s="24" t="s">
        <v>89</v>
      </c>
      <c r="J10" s="24" t="s">
        <v>87</v>
      </c>
    </row>
    <row r="11" spans="1:26" ht="21" customHeight="1" x14ac:dyDescent="0.15">
      <c r="B11" s="77" t="s">
        <v>23</v>
      </c>
      <c r="C11" s="77" t="s">
        <v>22</v>
      </c>
      <c r="D11" s="77" t="s">
        <v>21</v>
      </c>
      <c r="E11" s="77" t="s">
        <v>24</v>
      </c>
      <c r="F11" s="79" t="s">
        <v>82</v>
      </c>
      <c r="G11" s="80"/>
      <c r="H11" s="81"/>
      <c r="I11" s="82" t="s">
        <v>85</v>
      </c>
      <c r="J11" s="27"/>
      <c r="K11" s="84" t="s">
        <v>86</v>
      </c>
      <c r="L11" s="84"/>
      <c r="M11" s="84"/>
      <c r="N11" s="84"/>
      <c r="O11" s="84"/>
      <c r="S11" s="35"/>
      <c r="Z11" s="2" t="str">
        <f>S11&amp;T11</f>
        <v/>
      </c>
    </row>
    <row r="12" spans="1:26" ht="21" customHeight="1" x14ac:dyDescent="0.15">
      <c r="B12" s="78"/>
      <c r="C12" s="78"/>
      <c r="D12" s="78"/>
      <c r="E12" s="78"/>
      <c r="F12" s="22" t="s">
        <v>83</v>
      </c>
      <c r="G12" s="22" t="s">
        <v>138</v>
      </c>
      <c r="H12" s="22" t="s">
        <v>84</v>
      </c>
      <c r="I12" s="83"/>
      <c r="J12" s="27"/>
      <c r="K12" s="84"/>
      <c r="L12" s="84"/>
      <c r="M12" s="84"/>
      <c r="N12" s="84"/>
      <c r="O12" s="84"/>
      <c r="S12" s="35"/>
      <c r="Z12" s="2" t="str">
        <f t="shared" ref="Z12:Z27" si="0">S12&amp;T12</f>
        <v/>
      </c>
    </row>
    <row r="13" spans="1:26" ht="24" customHeight="1" x14ac:dyDescent="0.15">
      <c r="B13" s="85" t="s">
        <v>37</v>
      </c>
      <c r="C13" s="86" t="s">
        <v>17</v>
      </c>
      <c r="D13" s="86" t="s">
        <v>268</v>
      </c>
      <c r="E13" s="12" t="s">
        <v>147</v>
      </c>
      <c r="F13" s="51" t="s">
        <v>75</v>
      </c>
      <c r="G13" s="51" t="s">
        <v>199</v>
      </c>
      <c r="H13" s="176" t="s">
        <v>269</v>
      </c>
      <c r="I13" s="94" t="s">
        <v>256</v>
      </c>
      <c r="J13" s="46"/>
      <c r="K13" s="182" t="s">
        <v>291</v>
      </c>
      <c r="L13" s="183"/>
      <c r="M13" s="183"/>
      <c r="N13" s="183"/>
      <c r="O13" s="184"/>
      <c r="S13" s="35"/>
      <c r="Z13" s="2" t="str">
        <f t="shared" si="0"/>
        <v/>
      </c>
    </row>
    <row r="14" spans="1:26" ht="24" customHeight="1" x14ac:dyDescent="0.15">
      <c r="B14" s="85"/>
      <c r="C14" s="86"/>
      <c r="D14" s="86"/>
      <c r="E14" s="12" t="s">
        <v>94</v>
      </c>
      <c r="F14" s="51" t="s">
        <v>75</v>
      </c>
      <c r="G14" s="51" t="s">
        <v>140</v>
      </c>
      <c r="H14" s="176"/>
      <c r="I14" s="94"/>
      <c r="J14" s="26"/>
      <c r="K14" s="170"/>
      <c r="L14" s="171"/>
      <c r="M14" s="171"/>
      <c r="N14" s="171"/>
      <c r="O14" s="172"/>
      <c r="S14" s="35"/>
      <c r="Z14" s="2" t="str">
        <f t="shared" si="0"/>
        <v/>
      </c>
    </row>
    <row r="15" spans="1:26" ht="24" customHeight="1" x14ac:dyDescent="0.15">
      <c r="B15" s="85"/>
      <c r="C15" s="86"/>
      <c r="D15" s="86"/>
      <c r="E15" s="12" t="s">
        <v>154</v>
      </c>
      <c r="F15" s="51" t="s">
        <v>71</v>
      </c>
      <c r="G15" s="51" t="s">
        <v>270</v>
      </c>
      <c r="H15" s="176"/>
      <c r="I15" s="94"/>
      <c r="J15" s="26"/>
      <c r="K15" s="170"/>
      <c r="L15" s="171"/>
      <c r="M15" s="171"/>
      <c r="N15" s="171"/>
      <c r="O15" s="172"/>
      <c r="S15" s="35"/>
      <c r="Z15" s="2" t="str">
        <f t="shared" si="0"/>
        <v/>
      </c>
    </row>
    <row r="16" spans="1:26" ht="24" customHeight="1" x14ac:dyDescent="0.15">
      <c r="B16" s="85"/>
      <c r="C16" s="86"/>
      <c r="D16" s="86"/>
      <c r="E16" s="12" t="s">
        <v>95</v>
      </c>
      <c r="F16" s="51" t="s">
        <v>75</v>
      </c>
      <c r="G16" s="51" t="s">
        <v>152</v>
      </c>
      <c r="H16" s="176"/>
      <c r="I16" s="94"/>
      <c r="J16" s="26"/>
      <c r="K16" s="170"/>
      <c r="L16" s="171"/>
      <c r="M16" s="171"/>
      <c r="N16" s="171"/>
      <c r="O16" s="172"/>
      <c r="S16" s="35"/>
      <c r="Z16" s="2" t="str">
        <f t="shared" si="0"/>
        <v/>
      </c>
    </row>
    <row r="17" spans="2:26" ht="24" customHeight="1" x14ac:dyDescent="0.15">
      <c r="B17" s="85"/>
      <c r="C17" s="86"/>
      <c r="D17" s="86" t="s">
        <v>271</v>
      </c>
      <c r="E17" s="12" t="s">
        <v>96</v>
      </c>
      <c r="F17" s="51" t="s">
        <v>71</v>
      </c>
      <c r="G17" s="51" t="s">
        <v>135</v>
      </c>
      <c r="H17" s="176" t="s">
        <v>81</v>
      </c>
      <c r="I17" s="185" t="s">
        <v>257</v>
      </c>
      <c r="J17" s="26"/>
      <c r="K17" s="170"/>
      <c r="L17" s="171"/>
      <c r="M17" s="171"/>
      <c r="N17" s="171"/>
      <c r="O17" s="172"/>
      <c r="S17" s="35"/>
      <c r="Z17" s="2" t="str">
        <f t="shared" si="0"/>
        <v/>
      </c>
    </row>
    <row r="18" spans="2:26" ht="24" customHeight="1" x14ac:dyDescent="0.15">
      <c r="B18" s="85"/>
      <c r="C18" s="86"/>
      <c r="D18" s="86"/>
      <c r="E18" s="12" t="s">
        <v>133</v>
      </c>
      <c r="F18" s="51" t="s">
        <v>243</v>
      </c>
      <c r="G18" s="51" t="s">
        <v>244</v>
      </c>
      <c r="H18" s="176"/>
      <c r="I18" s="185"/>
      <c r="J18" s="26"/>
      <c r="K18" s="170"/>
      <c r="L18" s="171"/>
      <c r="M18" s="171"/>
      <c r="N18" s="171"/>
      <c r="O18" s="172"/>
      <c r="S18" s="35"/>
      <c r="Z18" s="2" t="str">
        <f t="shared" si="0"/>
        <v/>
      </c>
    </row>
    <row r="19" spans="2:26" ht="24" customHeight="1" x14ac:dyDescent="0.15">
      <c r="B19" s="85"/>
      <c r="C19" s="86"/>
      <c r="D19" s="86"/>
      <c r="E19" s="12" t="s">
        <v>155</v>
      </c>
      <c r="F19" s="51" t="s">
        <v>148</v>
      </c>
      <c r="G19" s="51" t="s">
        <v>245</v>
      </c>
      <c r="H19" s="176"/>
      <c r="I19" s="185"/>
      <c r="J19" s="26"/>
      <c r="K19" s="170"/>
      <c r="L19" s="171"/>
      <c r="M19" s="171"/>
      <c r="N19" s="171"/>
      <c r="O19" s="172"/>
      <c r="S19" s="35"/>
      <c r="Z19" s="2" t="str">
        <f t="shared" si="0"/>
        <v/>
      </c>
    </row>
    <row r="20" spans="2:26" ht="24" customHeight="1" x14ac:dyDescent="0.15">
      <c r="B20" s="85"/>
      <c r="C20" s="86"/>
      <c r="D20" s="86" t="s">
        <v>272</v>
      </c>
      <c r="E20" s="12" t="s">
        <v>97</v>
      </c>
      <c r="F20" s="51" t="s">
        <v>273</v>
      </c>
      <c r="G20" s="51" t="s">
        <v>137</v>
      </c>
      <c r="H20" s="176" t="s">
        <v>81</v>
      </c>
      <c r="I20" s="185" t="s">
        <v>258</v>
      </c>
      <c r="J20" s="26"/>
      <c r="K20" s="170"/>
      <c r="L20" s="171"/>
      <c r="M20" s="171"/>
      <c r="N20" s="171"/>
      <c r="O20" s="172"/>
      <c r="S20" s="35"/>
      <c r="Z20" s="2" t="str">
        <f t="shared" si="0"/>
        <v/>
      </c>
    </row>
    <row r="21" spans="2:26" ht="24" customHeight="1" x14ac:dyDescent="0.15">
      <c r="B21" s="85"/>
      <c r="C21" s="86"/>
      <c r="D21" s="86"/>
      <c r="E21" s="12" t="s">
        <v>274</v>
      </c>
      <c r="F21" s="51" t="s">
        <v>77</v>
      </c>
      <c r="G21" s="51" t="s">
        <v>136</v>
      </c>
      <c r="H21" s="176"/>
      <c r="I21" s="185"/>
      <c r="J21" s="26"/>
      <c r="K21" s="170"/>
      <c r="L21" s="171"/>
      <c r="M21" s="171"/>
      <c r="N21" s="171"/>
      <c r="O21" s="172"/>
      <c r="S21" s="35"/>
      <c r="Z21" s="2" t="str">
        <f t="shared" si="0"/>
        <v/>
      </c>
    </row>
    <row r="22" spans="2:26" ht="24" customHeight="1" x14ac:dyDescent="0.15">
      <c r="B22" s="85"/>
      <c r="C22" s="86"/>
      <c r="D22" s="86"/>
      <c r="E22" s="12" t="s">
        <v>143</v>
      </c>
      <c r="F22" s="51" t="s">
        <v>79</v>
      </c>
      <c r="G22" s="51" t="s">
        <v>200</v>
      </c>
      <c r="H22" s="176"/>
      <c r="I22" s="185"/>
      <c r="J22" s="26"/>
      <c r="K22" s="173"/>
      <c r="L22" s="174"/>
      <c r="M22" s="174"/>
      <c r="N22" s="174"/>
      <c r="O22" s="175"/>
      <c r="S22" s="35"/>
      <c r="Z22" s="2" t="str">
        <f t="shared" si="0"/>
        <v/>
      </c>
    </row>
    <row r="23" spans="2:26" ht="24" customHeight="1" x14ac:dyDescent="0.15">
      <c r="B23" s="85"/>
      <c r="C23" s="86" t="s">
        <v>16</v>
      </c>
      <c r="D23" s="86" t="s">
        <v>63</v>
      </c>
      <c r="E23" s="12" t="s">
        <v>98</v>
      </c>
      <c r="F23" s="51" t="s">
        <v>79</v>
      </c>
      <c r="G23" s="51" t="s">
        <v>151</v>
      </c>
      <c r="H23" s="176" t="s">
        <v>80</v>
      </c>
      <c r="I23" s="185" t="s">
        <v>259</v>
      </c>
      <c r="J23" s="46"/>
      <c r="K23" s="182" t="s">
        <v>292</v>
      </c>
      <c r="L23" s="183"/>
      <c r="M23" s="183"/>
      <c r="N23" s="183"/>
      <c r="O23" s="184"/>
      <c r="S23" s="35"/>
      <c r="Z23" s="2" t="str">
        <f t="shared" si="0"/>
        <v/>
      </c>
    </row>
    <row r="24" spans="2:26" ht="24" customHeight="1" x14ac:dyDescent="0.15">
      <c r="B24" s="85"/>
      <c r="C24" s="86"/>
      <c r="D24" s="86"/>
      <c r="E24" s="12" t="s">
        <v>99</v>
      </c>
      <c r="F24" s="51" t="s">
        <v>74</v>
      </c>
      <c r="G24" s="51" t="s">
        <v>153</v>
      </c>
      <c r="H24" s="176"/>
      <c r="I24" s="185"/>
      <c r="J24" s="26"/>
      <c r="K24" s="170"/>
      <c r="L24" s="171"/>
      <c r="M24" s="171"/>
      <c r="N24" s="171"/>
      <c r="O24" s="172"/>
      <c r="S24" s="35"/>
      <c r="Z24" s="2" t="str">
        <f t="shared" si="0"/>
        <v/>
      </c>
    </row>
    <row r="25" spans="2:26" ht="24" customHeight="1" x14ac:dyDescent="0.15">
      <c r="B25" s="85"/>
      <c r="C25" s="86"/>
      <c r="D25" s="86"/>
      <c r="E25" s="12" t="s">
        <v>100</v>
      </c>
      <c r="F25" s="51" t="s">
        <v>71</v>
      </c>
      <c r="G25" s="51" t="s">
        <v>140</v>
      </c>
      <c r="H25" s="176"/>
      <c r="I25" s="185"/>
      <c r="J25" s="26"/>
      <c r="K25" s="170"/>
      <c r="L25" s="171"/>
      <c r="M25" s="171"/>
      <c r="N25" s="171"/>
      <c r="O25" s="172"/>
      <c r="S25" s="35"/>
      <c r="Z25" s="2" t="str">
        <f t="shared" si="0"/>
        <v/>
      </c>
    </row>
    <row r="26" spans="2:26" ht="24" customHeight="1" x14ac:dyDescent="0.15">
      <c r="B26" s="85"/>
      <c r="C26" s="86"/>
      <c r="D26" s="50" t="s">
        <v>275</v>
      </c>
      <c r="E26" s="12" t="s">
        <v>131</v>
      </c>
      <c r="F26" s="51" t="s">
        <v>75</v>
      </c>
      <c r="G26" s="51" t="s">
        <v>151</v>
      </c>
      <c r="H26" s="176"/>
      <c r="I26" s="185"/>
      <c r="J26" s="26"/>
      <c r="K26" s="173"/>
      <c r="L26" s="174"/>
      <c r="M26" s="174"/>
      <c r="N26" s="174"/>
      <c r="O26" s="175"/>
      <c r="S26" s="35"/>
      <c r="Z26" s="2" t="str">
        <f t="shared" si="0"/>
        <v/>
      </c>
    </row>
    <row r="27" spans="2:26" ht="24" customHeight="1" x14ac:dyDescent="0.15">
      <c r="B27" s="85"/>
      <c r="C27" s="86" t="s">
        <v>18</v>
      </c>
      <c r="D27" s="86" t="s">
        <v>59</v>
      </c>
      <c r="E27" s="12" t="s">
        <v>101</v>
      </c>
      <c r="F27" s="51" t="s">
        <v>71</v>
      </c>
      <c r="G27" s="51" t="s">
        <v>137</v>
      </c>
      <c r="H27" s="176" t="s">
        <v>80</v>
      </c>
      <c r="I27" s="177" t="s">
        <v>260</v>
      </c>
      <c r="J27" s="46"/>
      <c r="K27" s="182" t="s">
        <v>286</v>
      </c>
      <c r="L27" s="183"/>
      <c r="M27" s="183"/>
      <c r="N27" s="183"/>
      <c r="O27" s="184"/>
      <c r="S27" s="35"/>
      <c r="Z27" s="2" t="str">
        <f t="shared" si="0"/>
        <v/>
      </c>
    </row>
    <row r="28" spans="2:26" ht="24" customHeight="1" x14ac:dyDescent="0.15">
      <c r="B28" s="85"/>
      <c r="C28" s="86"/>
      <c r="D28" s="86"/>
      <c r="E28" s="12" t="s">
        <v>102</v>
      </c>
      <c r="F28" s="51" t="s">
        <v>75</v>
      </c>
      <c r="G28" s="51" t="s">
        <v>151</v>
      </c>
      <c r="H28" s="176"/>
      <c r="I28" s="177"/>
      <c r="J28" s="26"/>
      <c r="K28" s="170"/>
      <c r="L28" s="171"/>
      <c r="M28" s="171"/>
      <c r="N28" s="171"/>
      <c r="O28" s="172"/>
      <c r="S28" s="35"/>
    </row>
    <row r="29" spans="2:26" ht="24" customHeight="1" x14ac:dyDescent="0.15">
      <c r="B29" s="85"/>
      <c r="C29" s="86"/>
      <c r="D29" s="86" t="s">
        <v>34</v>
      </c>
      <c r="E29" s="12" t="s">
        <v>103</v>
      </c>
      <c r="F29" s="51" t="s">
        <v>76</v>
      </c>
      <c r="G29" s="51" t="s">
        <v>137</v>
      </c>
      <c r="H29" s="176"/>
      <c r="I29" s="177"/>
      <c r="J29" s="26"/>
      <c r="K29" s="170"/>
      <c r="L29" s="171"/>
      <c r="M29" s="171"/>
      <c r="N29" s="171"/>
      <c r="O29" s="172"/>
      <c r="S29" s="35"/>
    </row>
    <row r="30" spans="2:26" ht="24" customHeight="1" x14ac:dyDescent="0.15">
      <c r="B30" s="85"/>
      <c r="C30" s="86"/>
      <c r="D30" s="86"/>
      <c r="E30" s="12" t="s">
        <v>104</v>
      </c>
      <c r="F30" s="51" t="s">
        <v>76</v>
      </c>
      <c r="G30" s="51" t="s">
        <v>151</v>
      </c>
      <c r="H30" s="176"/>
      <c r="I30" s="177"/>
      <c r="J30" s="26"/>
      <c r="K30" s="173"/>
      <c r="L30" s="174"/>
      <c r="M30" s="174"/>
      <c r="N30" s="174"/>
      <c r="O30" s="175"/>
      <c r="S30" s="35"/>
    </row>
    <row r="31" spans="2:26" ht="24" customHeight="1" x14ac:dyDescent="0.15">
      <c r="B31" s="85" t="s">
        <v>38</v>
      </c>
      <c r="C31" s="86" t="s">
        <v>19</v>
      </c>
      <c r="D31" s="86" t="s">
        <v>276</v>
      </c>
      <c r="E31" s="12" t="s">
        <v>105</v>
      </c>
      <c r="F31" s="51" t="s">
        <v>76</v>
      </c>
      <c r="G31" s="51" t="s">
        <v>152</v>
      </c>
      <c r="H31" s="176" t="s">
        <v>277</v>
      </c>
      <c r="I31" s="177" t="s">
        <v>261</v>
      </c>
      <c r="J31" s="46"/>
      <c r="K31" s="182" t="s">
        <v>287</v>
      </c>
      <c r="L31" s="183"/>
      <c r="M31" s="183"/>
      <c r="N31" s="183"/>
      <c r="O31" s="184"/>
      <c r="S31" s="35"/>
    </row>
    <row r="32" spans="2:26" ht="24" customHeight="1" x14ac:dyDescent="0.15">
      <c r="B32" s="85"/>
      <c r="C32" s="86"/>
      <c r="D32" s="86"/>
      <c r="E32" s="12" t="s">
        <v>278</v>
      </c>
      <c r="F32" s="51" t="s">
        <v>76</v>
      </c>
      <c r="G32" s="51" t="s">
        <v>151</v>
      </c>
      <c r="H32" s="176"/>
      <c r="I32" s="177"/>
      <c r="J32" s="26"/>
      <c r="K32" s="170"/>
      <c r="L32" s="171"/>
      <c r="M32" s="171"/>
      <c r="N32" s="171"/>
      <c r="O32" s="172"/>
      <c r="S32" s="35"/>
    </row>
    <row r="33" spans="1:21" ht="24" customHeight="1" x14ac:dyDescent="0.15">
      <c r="B33" s="85"/>
      <c r="C33" s="86"/>
      <c r="D33" s="86"/>
      <c r="E33" s="12" t="s">
        <v>145</v>
      </c>
      <c r="F33" s="51" t="s">
        <v>75</v>
      </c>
      <c r="G33" s="51" t="s">
        <v>199</v>
      </c>
      <c r="H33" s="176"/>
      <c r="I33" s="177"/>
      <c r="J33" s="26"/>
      <c r="K33" s="170"/>
      <c r="L33" s="171"/>
      <c r="M33" s="171"/>
      <c r="N33" s="171"/>
      <c r="O33" s="172"/>
      <c r="S33" s="35"/>
    </row>
    <row r="34" spans="1:21" ht="24" customHeight="1" x14ac:dyDescent="0.15">
      <c r="B34" s="85"/>
      <c r="C34" s="86"/>
      <c r="D34" s="86" t="s">
        <v>65</v>
      </c>
      <c r="E34" s="12" t="s">
        <v>106</v>
      </c>
      <c r="F34" s="51" t="s">
        <v>77</v>
      </c>
      <c r="G34" s="51" t="s">
        <v>153</v>
      </c>
      <c r="H34" s="176"/>
      <c r="I34" s="177"/>
      <c r="J34" s="26"/>
      <c r="K34" s="170"/>
      <c r="L34" s="171"/>
      <c r="M34" s="171"/>
      <c r="N34" s="171"/>
      <c r="O34" s="172"/>
      <c r="S34" s="35"/>
    </row>
    <row r="35" spans="1:21" ht="24" customHeight="1" x14ac:dyDescent="0.15">
      <c r="B35" s="85"/>
      <c r="C35" s="86"/>
      <c r="D35" s="86"/>
      <c r="E35" s="12" t="s">
        <v>107</v>
      </c>
      <c r="F35" s="51" t="s">
        <v>246</v>
      </c>
      <c r="G35" s="51" t="s">
        <v>136</v>
      </c>
      <c r="H35" s="176"/>
      <c r="I35" s="177"/>
      <c r="J35" s="26"/>
      <c r="K35" s="173"/>
      <c r="L35" s="174"/>
      <c r="M35" s="174"/>
      <c r="N35" s="174"/>
      <c r="O35" s="175"/>
      <c r="S35" s="35"/>
    </row>
    <row r="36" spans="1:21" ht="24" customHeight="1" x14ac:dyDescent="0.15">
      <c r="B36" s="85"/>
      <c r="C36" s="86" t="s">
        <v>36</v>
      </c>
      <c r="D36" s="86" t="s">
        <v>62</v>
      </c>
      <c r="E36" s="12" t="s">
        <v>156</v>
      </c>
      <c r="F36" s="51" t="s">
        <v>72</v>
      </c>
      <c r="G36" s="51" t="s">
        <v>140</v>
      </c>
      <c r="H36" s="176" t="s">
        <v>277</v>
      </c>
      <c r="I36" s="178" t="s">
        <v>262</v>
      </c>
      <c r="J36" s="26"/>
      <c r="K36" s="182" t="s">
        <v>288</v>
      </c>
      <c r="L36" s="183"/>
      <c r="M36" s="183"/>
      <c r="N36" s="183"/>
      <c r="O36" s="184"/>
      <c r="S36" s="35"/>
    </row>
    <row r="37" spans="1:21" ht="24" customHeight="1" x14ac:dyDescent="0.15">
      <c r="B37" s="85"/>
      <c r="C37" s="86"/>
      <c r="D37" s="86"/>
      <c r="E37" s="12" t="s">
        <v>108</v>
      </c>
      <c r="F37" s="51" t="s">
        <v>79</v>
      </c>
      <c r="G37" s="51" t="s">
        <v>153</v>
      </c>
      <c r="H37" s="176"/>
      <c r="I37" s="178"/>
      <c r="J37" s="26"/>
      <c r="K37" s="170"/>
      <c r="L37" s="171"/>
      <c r="M37" s="171"/>
      <c r="N37" s="171"/>
      <c r="O37" s="172"/>
      <c r="S37" s="35"/>
    </row>
    <row r="38" spans="1:21" ht="24" customHeight="1" x14ac:dyDescent="0.15">
      <c r="B38" s="85"/>
      <c r="C38" s="86"/>
      <c r="D38" s="50" t="s">
        <v>279</v>
      </c>
      <c r="E38" s="12" t="s">
        <v>109</v>
      </c>
      <c r="F38" s="51" t="s">
        <v>71</v>
      </c>
      <c r="G38" s="51" t="s">
        <v>140</v>
      </c>
      <c r="H38" s="176"/>
      <c r="I38" s="178"/>
      <c r="J38" s="26"/>
      <c r="K38" s="170"/>
      <c r="L38" s="171"/>
      <c r="M38" s="171"/>
      <c r="N38" s="171"/>
      <c r="O38" s="172"/>
      <c r="S38" s="35"/>
    </row>
    <row r="39" spans="1:21" ht="24" customHeight="1" x14ac:dyDescent="0.15">
      <c r="B39" s="85"/>
      <c r="C39" s="86"/>
      <c r="D39" s="50" t="s">
        <v>61</v>
      </c>
      <c r="E39" s="12" t="s">
        <v>157</v>
      </c>
      <c r="F39" s="51" t="s">
        <v>72</v>
      </c>
      <c r="G39" s="51" t="s">
        <v>137</v>
      </c>
      <c r="H39" s="176"/>
      <c r="I39" s="178"/>
      <c r="J39" s="26"/>
      <c r="K39" s="173"/>
      <c r="L39" s="174"/>
      <c r="M39" s="174"/>
      <c r="N39" s="174"/>
      <c r="O39" s="175"/>
      <c r="S39" s="35"/>
    </row>
    <row r="40" spans="1:21" ht="24" customHeight="1" x14ac:dyDescent="0.15">
      <c r="B40" s="85"/>
      <c r="C40" s="86" t="s">
        <v>20</v>
      </c>
      <c r="D40" s="86" t="s">
        <v>60</v>
      </c>
      <c r="E40" s="12" t="s">
        <v>110</v>
      </c>
      <c r="F40" s="51" t="s">
        <v>73</v>
      </c>
      <c r="G40" s="51" t="s">
        <v>151</v>
      </c>
      <c r="H40" s="176" t="s">
        <v>81</v>
      </c>
      <c r="I40" s="179" t="s">
        <v>263</v>
      </c>
      <c r="J40" s="6"/>
      <c r="K40" s="170" t="s">
        <v>289</v>
      </c>
      <c r="L40" s="171"/>
      <c r="M40" s="171"/>
      <c r="N40" s="171"/>
      <c r="O40" s="172"/>
      <c r="S40" s="35"/>
    </row>
    <row r="41" spans="1:21" ht="24" customHeight="1" x14ac:dyDescent="0.15">
      <c r="B41" s="85"/>
      <c r="C41" s="86"/>
      <c r="D41" s="86"/>
      <c r="E41" s="12" t="s">
        <v>144</v>
      </c>
      <c r="F41" s="51" t="s">
        <v>148</v>
      </c>
      <c r="G41" s="51" t="s">
        <v>137</v>
      </c>
      <c r="H41" s="176"/>
      <c r="I41" s="180"/>
      <c r="J41" s="6"/>
      <c r="K41" s="170"/>
      <c r="L41" s="171"/>
      <c r="M41" s="171"/>
      <c r="N41" s="171"/>
      <c r="O41" s="172"/>
      <c r="S41" s="35"/>
    </row>
    <row r="42" spans="1:21" ht="24" customHeight="1" x14ac:dyDescent="0.15">
      <c r="B42" s="85"/>
      <c r="C42" s="86"/>
      <c r="D42" s="86" t="s">
        <v>66</v>
      </c>
      <c r="E42" s="12" t="s">
        <v>158</v>
      </c>
      <c r="F42" s="51" t="s">
        <v>72</v>
      </c>
      <c r="G42" s="51" t="s">
        <v>137</v>
      </c>
      <c r="H42" s="176"/>
      <c r="I42" s="180"/>
      <c r="J42" s="6"/>
      <c r="K42" s="170"/>
      <c r="L42" s="171"/>
      <c r="M42" s="171"/>
      <c r="N42" s="171"/>
      <c r="O42" s="172"/>
      <c r="S42" s="35"/>
    </row>
    <row r="43" spans="1:21" ht="24" customHeight="1" x14ac:dyDescent="0.15">
      <c r="B43" s="85"/>
      <c r="C43" s="86"/>
      <c r="D43" s="86"/>
      <c r="E43" s="12" t="s">
        <v>111</v>
      </c>
      <c r="F43" s="51" t="s">
        <v>71</v>
      </c>
      <c r="G43" s="51" t="s">
        <v>141</v>
      </c>
      <c r="H43" s="176"/>
      <c r="I43" s="180"/>
      <c r="J43" s="6"/>
      <c r="K43" s="170"/>
      <c r="L43" s="171"/>
      <c r="M43" s="171"/>
      <c r="N43" s="171"/>
      <c r="O43" s="172"/>
      <c r="S43" s="35"/>
    </row>
    <row r="44" spans="1:21" ht="24" customHeight="1" x14ac:dyDescent="0.15">
      <c r="B44" s="85"/>
      <c r="C44" s="86"/>
      <c r="D44" s="86"/>
      <c r="E44" s="12" t="s">
        <v>112</v>
      </c>
      <c r="F44" s="51" t="s">
        <v>74</v>
      </c>
      <c r="G44" s="51" t="s">
        <v>140</v>
      </c>
      <c r="H44" s="176"/>
      <c r="I44" s="180"/>
      <c r="J44" s="6"/>
      <c r="K44" s="170"/>
      <c r="L44" s="171"/>
      <c r="M44" s="171"/>
      <c r="N44" s="171"/>
      <c r="O44" s="172"/>
    </row>
    <row r="45" spans="1:21" ht="24" customHeight="1" x14ac:dyDescent="0.15">
      <c r="B45" s="85"/>
      <c r="C45" s="86"/>
      <c r="D45" s="86"/>
      <c r="E45" s="12" t="s">
        <v>113</v>
      </c>
      <c r="F45" s="51" t="s">
        <v>74</v>
      </c>
      <c r="G45" s="51" t="s">
        <v>137</v>
      </c>
      <c r="H45" s="176"/>
      <c r="I45" s="181"/>
      <c r="J45" s="6"/>
      <c r="K45" s="173"/>
      <c r="L45" s="174"/>
      <c r="M45" s="174"/>
      <c r="N45" s="174"/>
      <c r="O45" s="175"/>
    </row>
    <row r="46" spans="1:21" ht="11.25" customHeight="1" x14ac:dyDescent="0.15">
      <c r="B46" s="25"/>
      <c r="C46" s="46"/>
      <c r="D46" s="46"/>
      <c r="E46" s="20"/>
      <c r="F46" s="27"/>
      <c r="G46" s="27"/>
      <c r="H46" s="28"/>
      <c r="I46" s="6"/>
      <c r="J46" s="6"/>
    </row>
    <row r="47" spans="1:21" ht="18.75" x14ac:dyDescent="0.15">
      <c r="A47" s="24" t="s">
        <v>92</v>
      </c>
      <c r="I47" s="2" t="s">
        <v>280</v>
      </c>
    </row>
    <row r="48" spans="1:21" ht="27" customHeight="1" x14ac:dyDescent="0.15">
      <c r="B48" s="22" t="s">
        <v>25</v>
      </c>
      <c r="C48" s="22" t="s">
        <v>26</v>
      </c>
      <c r="D48" s="79" t="s">
        <v>27</v>
      </c>
      <c r="E48" s="80"/>
      <c r="F48" s="80"/>
      <c r="G48" s="80"/>
      <c r="H48" s="80"/>
      <c r="I48" s="81"/>
      <c r="J48" s="33"/>
      <c r="K48" s="115" t="s">
        <v>281</v>
      </c>
      <c r="L48" s="116"/>
      <c r="M48" s="117" t="s">
        <v>282</v>
      </c>
      <c r="N48" s="117"/>
      <c r="O48" s="49" t="s">
        <v>283</v>
      </c>
      <c r="S48" s="29" t="s">
        <v>284</v>
      </c>
      <c r="T48" s="29" t="s">
        <v>285</v>
      </c>
      <c r="U48" s="31" t="s">
        <v>283</v>
      </c>
    </row>
    <row r="49" spans="2:21" ht="37.5" customHeight="1" x14ac:dyDescent="0.15">
      <c r="B49" s="85" t="s">
        <v>14</v>
      </c>
      <c r="C49" s="86" t="s">
        <v>67</v>
      </c>
      <c r="D49" s="118" t="s">
        <v>114</v>
      </c>
      <c r="E49" s="119"/>
      <c r="F49" s="119"/>
      <c r="G49" s="119"/>
      <c r="H49" s="119"/>
      <c r="I49" s="120"/>
      <c r="J49" s="20"/>
      <c r="K49" s="32"/>
      <c r="L49" s="32"/>
      <c r="M49" s="32"/>
      <c r="N49" s="32"/>
      <c r="O49" s="32"/>
      <c r="R49" s="2">
        <v>17</v>
      </c>
      <c r="S49" s="23">
        <v>0.98148148148148151</v>
      </c>
      <c r="T49" s="23">
        <v>1.8518518518518517E-2</v>
      </c>
      <c r="U49" s="23">
        <v>0</v>
      </c>
    </row>
    <row r="50" spans="2:21" ht="37.5" customHeight="1" x14ac:dyDescent="0.15">
      <c r="B50" s="85"/>
      <c r="C50" s="86"/>
      <c r="D50" s="121" t="s">
        <v>115</v>
      </c>
      <c r="E50" s="122"/>
      <c r="F50" s="122"/>
      <c r="G50" s="122"/>
      <c r="H50" s="122"/>
      <c r="I50" s="123"/>
      <c r="J50" s="20"/>
      <c r="K50" s="32"/>
      <c r="L50" s="32"/>
      <c r="M50" s="32"/>
      <c r="N50" s="32"/>
      <c r="O50" s="32"/>
      <c r="R50" s="2">
        <v>16</v>
      </c>
      <c r="S50" s="30">
        <v>0.92592592592592593</v>
      </c>
      <c r="T50" s="30">
        <v>7.407407407407407E-2</v>
      </c>
      <c r="U50" s="30">
        <v>0</v>
      </c>
    </row>
    <row r="51" spans="2:21" ht="37.5" customHeight="1" x14ac:dyDescent="0.15">
      <c r="B51" s="85"/>
      <c r="C51" s="86"/>
      <c r="D51" s="118" t="s">
        <v>116</v>
      </c>
      <c r="E51" s="119"/>
      <c r="F51" s="119"/>
      <c r="G51" s="119"/>
      <c r="H51" s="119"/>
      <c r="I51" s="120"/>
      <c r="J51" s="20"/>
      <c r="K51" s="32"/>
      <c r="L51" s="32"/>
      <c r="M51" s="32"/>
      <c r="N51" s="32"/>
      <c r="O51" s="32"/>
      <c r="R51" s="2">
        <v>15</v>
      </c>
      <c r="S51" s="23">
        <v>0.88888888888888884</v>
      </c>
      <c r="T51" s="23">
        <v>0.1111111111111111</v>
      </c>
      <c r="U51" s="47">
        <v>0</v>
      </c>
    </row>
    <row r="52" spans="2:21" ht="37.5" customHeight="1" x14ac:dyDescent="0.15">
      <c r="B52" s="85"/>
      <c r="C52" s="86"/>
      <c r="D52" s="121" t="s">
        <v>117</v>
      </c>
      <c r="E52" s="122"/>
      <c r="F52" s="122"/>
      <c r="G52" s="122"/>
      <c r="H52" s="122"/>
      <c r="I52" s="123"/>
      <c r="J52" s="20"/>
      <c r="K52" s="32"/>
      <c r="L52" s="32"/>
      <c r="M52" s="32"/>
      <c r="N52" s="32"/>
      <c r="O52" s="32"/>
      <c r="R52" s="2">
        <v>14</v>
      </c>
      <c r="S52" s="48">
        <v>0.88888888888888884</v>
      </c>
      <c r="T52" s="30">
        <v>0.1111111111111111</v>
      </c>
      <c r="U52" s="30">
        <v>0</v>
      </c>
    </row>
    <row r="53" spans="2:21" ht="37.5" customHeight="1" x14ac:dyDescent="0.15">
      <c r="B53" s="85"/>
      <c r="C53" s="86"/>
      <c r="D53" s="118" t="s">
        <v>118</v>
      </c>
      <c r="E53" s="119"/>
      <c r="F53" s="119"/>
      <c r="G53" s="119"/>
      <c r="H53" s="119"/>
      <c r="I53" s="120"/>
      <c r="J53" s="20"/>
      <c r="K53" s="32"/>
      <c r="L53" s="32"/>
      <c r="M53" s="32"/>
      <c r="N53" s="32"/>
      <c r="O53" s="32"/>
      <c r="R53" s="2">
        <v>13</v>
      </c>
      <c r="S53" s="23">
        <v>0.96296296296296291</v>
      </c>
      <c r="T53" s="23">
        <v>3.7037037037037035E-2</v>
      </c>
      <c r="U53" s="23">
        <v>0</v>
      </c>
    </row>
    <row r="54" spans="2:21" ht="37.5" customHeight="1" x14ac:dyDescent="0.15">
      <c r="B54" s="85" t="s">
        <v>40</v>
      </c>
      <c r="C54" s="86" t="s">
        <v>68</v>
      </c>
      <c r="D54" s="121" t="s">
        <v>119</v>
      </c>
      <c r="E54" s="122"/>
      <c r="F54" s="122"/>
      <c r="G54" s="122"/>
      <c r="H54" s="122"/>
      <c r="I54" s="123"/>
      <c r="J54" s="20"/>
      <c r="K54" s="32"/>
      <c r="L54" s="32"/>
      <c r="M54" s="32"/>
      <c r="N54" s="32"/>
      <c r="O54" s="32"/>
      <c r="R54" s="2">
        <v>12</v>
      </c>
      <c r="S54" s="30">
        <v>0.92592592592592593</v>
      </c>
      <c r="T54" s="30">
        <v>7.407407407407407E-2</v>
      </c>
      <c r="U54" s="30">
        <v>0</v>
      </c>
    </row>
    <row r="55" spans="2:21" ht="37.5" customHeight="1" x14ac:dyDescent="0.15">
      <c r="B55" s="85"/>
      <c r="C55" s="86"/>
      <c r="D55" s="118" t="s">
        <v>120</v>
      </c>
      <c r="E55" s="119"/>
      <c r="F55" s="119"/>
      <c r="G55" s="119"/>
      <c r="H55" s="119"/>
      <c r="I55" s="120"/>
      <c r="J55" s="20"/>
      <c r="K55" s="32"/>
      <c r="L55" s="32"/>
      <c r="M55" s="32"/>
      <c r="N55" s="32"/>
      <c r="O55" s="32"/>
      <c r="R55" s="2">
        <v>11</v>
      </c>
      <c r="S55" s="23">
        <v>0.96296296296296291</v>
      </c>
      <c r="T55" s="23">
        <v>3.7037037037037035E-2</v>
      </c>
      <c r="U55" s="23">
        <v>0</v>
      </c>
    </row>
    <row r="56" spans="2:21" ht="37.5" customHeight="1" x14ac:dyDescent="0.15">
      <c r="B56" s="85"/>
      <c r="C56" s="86" t="s">
        <v>11</v>
      </c>
      <c r="D56" s="121" t="s">
        <v>121</v>
      </c>
      <c r="E56" s="122"/>
      <c r="F56" s="122"/>
      <c r="G56" s="122"/>
      <c r="H56" s="122"/>
      <c r="I56" s="123"/>
      <c r="J56" s="20"/>
      <c r="K56" s="32"/>
      <c r="L56" s="32"/>
      <c r="M56" s="32"/>
      <c r="N56" s="32"/>
      <c r="O56" s="32"/>
      <c r="R56" s="2">
        <v>10</v>
      </c>
      <c r="S56" s="30">
        <v>0.62264150943396224</v>
      </c>
      <c r="T56" s="30">
        <v>0.37735849056603776</v>
      </c>
      <c r="U56" s="30">
        <v>0</v>
      </c>
    </row>
    <row r="57" spans="2:21" ht="37.5" customHeight="1" x14ac:dyDescent="0.15">
      <c r="B57" s="85"/>
      <c r="C57" s="86"/>
      <c r="D57" s="118" t="s">
        <v>122</v>
      </c>
      <c r="E57" s="119"/>
      <c r="F57" s="119"/>
      <c r="G57" s="119"/>
      <c r="H57" s="119"/>
      <c r="I57" s="120"/>
      <c r="J57" s="20"/>
      <c r="K57" s="32"/>
      <c r="L57" s="32"/>
      <c r="M57" s="32"/>
      <c r="N57" s="32"/>
      <c r="O57" s="32"/>
      <c r="R57" s="2">
        <v>9</v>
      </c>
      <c r="S57" s="23">
        <v>0.66666666666666663</v>
      </c>
      <c r="T57" s="23">
        <v>0.22222222222222221</v>
      </c>
      <c r="U57" s="23">
        <v>0.1111111111111111</v>
      </c>
    </row>
    <row r="58" spans="2:21" ht="37.5" customHeight="1" x14ac:dyDescent="0.15">
      <c r="B58" s="85" t="s">
        <v>39</v>
      </c>
      <c r="C58" s="86" t="s">
        <v>12</v>
      </c>
      <c r="D58" s="121" t="s">
        <v>123</v>
      </c>
      <c r="E58" s="122"/>
      <c r="F58" s="122"/>
      <c r="G58" s="122"/>
      <c r="H58" s="122"/>
      <c r="I58" s="123"/>
      <c r="J58" s="20"/>
      <c r="K58" s="32"/>
      <c r="L58" s="32"/>
      <c r="M58" s="32"/>
      <c r="N58" s="32"/>
      <c r="O58" s="32"/>
      <c r="R58" s="2">
        <v>8</v>
      </c>
      <c r="S58" s="30">
        <v>0.96296296296296291</v>
      </c>
      <c r="T58" s="30">
        <v>1.8518518518518517E-2</v>
      </c>
      <c r="U58" s="30">
        <v>1.8518518518518517E-2</v>
      </c>
    </row>
    <row r="59" spans="2:21" ht="37.5" customHeight="1" x14ac:dyDescent="0.15">
      <c r="B59" s="85"/>
      <c r="C59" s="86"/>
      <c r="D59" s="118" t="s">
        <v>124</v>
      </c>
      <c r="E59" s="119"/>
      <c r="F59" s="119"/>
      <c r="G59" s="119"/>
      <c r="H59" s="119"/>
      <c r="I59" s="120"/>
      <c r="J59" s="20"/>
      <c r="K59" s="32"/>
      <c r="L59" s="32"/>
      <c r="M59" s="32"/>
      <c r="N59" s="32"/>
      <c r="O59" s="32"/>
      <c r="R59" s="2">
        <v>7</v>
      </c>
      <c r="S59" s="23">
        <v>0.88888888888888884</v>
      </c>
      <c r="T59" s="23">
        <v>3.7037037037037035E-2</v>
      </c>
      <c r="U59" s="23">
        <v>7.407407407407407E-2</v>
      </c>
    </row>
    <row r="60" spans="2:21" ht="37.5" customHeight="1" x14ac:dyDescent="0.15">
      <c r="B60" s="85"/>
      <c r="C60" s="86" t="s">
        <v>69</v>
      </c>
      <c r="D60" s="121" t="s">
        <v>125</v>
      </c>
      <c r="E60" s="122"/>
      <c r="F60" s="122"/>
      <c r="G60" s="122"/>
      <c r="H60" s="122"/>
      <c r="I60" s="123"/>
      <c r="J60" s="20"/>
      <c r="K60" s="32"/>
      <c r="L60" s="32"/>
      <c r="M60" s="32"/>
      <c r="N60" s="32"/>
      <c r="O60" s="32"/>
      <c r="R60" s="2">
        <v>6</v>
      </c>
      <c r="S60" s="30">
        <v>0.94444444444444442</v>
      </c>
      <c r="T60" s="30">
        <v>1.8518518518518517E-2</v>
      </c>
      <c r="U60" s="30">
        <v>3.7037037037037035E-2</v>
      </c>
    </row>
    <row r="61" spans="2:21" ht="37.5" customHeight="1" x14ac:dyDescent="0.15">
      <c r="B61" s="85"/>
      <c r="C61" s="86"/>
      <c r="D61" s="118" t="s">
        <v>126</v>
      </c>
      <c r="E61" s="119"/>
      <c r="F61" s="119"/>
      <c r="G61" s="119"/>
      <c r="H61" s="119"/>
      <c r="I61" s="120"/>
      <c r="J61" s="20"/>
      <c r="K61" s="32"/>
      <c r="L61" s="32"/>
      <c r="M61" s="32"/>
      <c r="N61" s="32"/>
      <c r="O61" s="32"/>
      <c r="R61" s="2">
        <v>5</v>
      </c>
      <c r="S61" s="23">
        <v>0.7407407407407407</v>
      </c>
      <c r="T61" s="23">
        <v>0.22222222222222221</v>
      </c>
      <c r="U61" s="23">
        <v>3.7037037037037035E-2</v>
      </c>
    </row>
    <row r="62" spans="2:21" ht="37.5" customHeight="1" x14ac:dyDescent="0.15">
      <c r="B62" s="85"/>
      <c r="C62" s="86"/>
      <c r="D62" s="121" t="s">
        <v>127</v>
      </c>
      <c r="E62" s="122"/>
      <c r="F62" s="122"/>
      <c r="G62" s="122"/>
      <c r="H62" s="122"/>
      <c r="I62" s="123"/>
      <c r="J62" s="20"/>
      <c r="K62" s="32"/>
      <c r="L62" s="32"/>
      <c r="M62" s="32"/>
      <c r="N62" s="32"/>
      <c r="O62" s="32"/>
      <c r="R62" s="2">
        <v>4</v>
      </c>
      <c r="S62" s="30">
        <v>0.81481481481481477</v>
      </c>
      <c r="T62" s="30">
        <v>0.16666666666666666</v>
      </c>
      <c r="U62" s="30">
        <v>1.8518518518518517E-2</v>
      </c>
    </row>
    <row r="63" spans="2:21" ht="37.5" customHeight="1" x14ac:dyDescent="0.15">
      <c r="B63" s="85" t="s">
        <v>93</v>
      </c>
      <c r="C63" s="86" t="s">
        <v>13</v>
      </c>
      <c r="D63" s="118" t="s">
        <v>128</v>
      </c>
      <c r="E63" s="119"/>
      <c r="F63" s="119"/>
      <c r="G63" s="119"/>
      <c r="H63" s="119"/>
      <c r="I63" s="120"/>
      <c r="J63" s="20"/>
      <c r="K63" s="32"/>
      <c r="L63" s="32"/>
      <c r="M63" s="32"/>
      <c r="N63" s="32"/>
      <c r="O63" s="32"/>
      <c r="R63" s="2">
        <v>3</v>
      </c>
      <c r="S63" s="23">
        <v>0.87037037037037035</v>
      </c>
      <c r="T63" s="23">
        <v>0.1111111111111111</v>
      </c>
      <c r="U63" s="23">
        <v>1.8518518518518517E-2</v>
      </c>
    </row>
    <row r="64" spans="2:21" ht="37.5" customHeight="1" x14ac:dyDescent="0.15">
      <c r="B64" s="85"/>
      <c r="C64" s="86"/>
      <c r="D64" s="121" t="s">
        <v>129</v>
      </c>
      <c r="E64" s="122"/>
      <c r="F64" s="122"/>
      <c r="G64" s="122"/>
      <c r="H64" s="122"/>
      <c r="I64" s="123"/>
      <c r="J64" s="20"/>
      <c r="K64" s="32"/>
      <c r="L64" s="32"/>
      <c r="M64" s="32"/>
      <c r="N64" s="32"/>
      <c r="O64" s="32"/>
      <c r="R64" s="2">
        <v>2</v>
      </c>
      <c r="S64" s="30">
        <v>0.92592592592592593</v>
      </c>
      <c r="T64" s="30">
        <v>5.5555555555555552E-2</v>
      </c>
      <c r="U64" s="30">
        <v>1.8518518518518517E-2</v>
      </c>
    </row>
    <row r="65" spans="2:21" ht="37.5" customHeight="1" x14ac:dyDescent="0.15">
      <c r="B65" s="85"/>
      <c r="C65" s="86"/>
      <c r="D65" s="118" t="s">
        <v>130</v>
      </c>
      <c r="E65" s="119"/>
      <c r="F65" s="119"/>
      <c r="G65" s="119"/>
      <c r="H65" s="119"/>
      <c r="I65" s="120"/>
      <c r="J65" s="20"/>
      <c r="K65" s="32"/>
      <c r="L65" s="32"/>
      <c r="M65" s="32"/>
      <c r="N65" s="32"/>
      <c r="O65" s="32"/>
      <c r="R65" s="2">
        <v>1</v>
      </c>
      <c r="S65" s="23">
        <v>0.88888888888888884</v>
      </c>
      <c r="T65" s="23">
        <v>9.2592592592592587E-2</v>
      </c>
      <c r="U65" s="23">
        <v>1.8518518518518517E-2</v>
      </c>
    </row>
    <row r="70" spans="2:21" x14ac:dyDescent="0.15">
      <c r="R70" s="2">
        <v>17</v>
      </c>
      <c r="S70" s="2">
        <v>0.98148148148148151</v>
      </c>
      <c r="T70" s="2">
        <v>1.8518518518518517E-2</v>
      </c>
      <c r="U70" s="2">
        <v>0</v>
      </c>
    </row>
    <row r="71" spans="2:21" x14ac:dyDescent="0.15">
      <c r="R71" s="2">
        <v>16</v>
      </c>
      <c r="S71" s="2">
        <v>0.92592592592592593</v>
      </c>
      <c r="T71" s="2">
        <v>7.407407407407407E-2</v>
      </c>
      <c r="U71" s="2">
        <v>0</v>
      </c>
    </row>
    <row r="72" spans="2:21" x14ac:dyDescent="0.15">
      <c r="R72" s="2">
        <v>15</v>
      </c>
      <c r="S72" s="2">
        <v>0.88888888888888884</v>
      </c>
      <c r="T72" s="2">
        <v>0.1111111111111111</v>
      </c>
      <c r="U72" s="2">
        <v>0</v>
      </c>
    </row>
    <row r="73" spans="2:21" x14ac:dyDescent="0.15">
      <c r="R73" s="2">
        <v>14</v>
      </c>
      <c r="S73" s="2">
        <v>0.88888888888888884</v>
      </c>
      <c r="T73" s="2">
        <v>0.1111111111111111</v>
      </c>
      <c r="U73" s="2">
        <v>0</v>
      </c>
    </row>
    <row r="74" spans="2:21" x14ac:dyDescent="0.15">
      <c r="R74" s="2">
        <v>13</v>
      </c>
      <c r="S74" s="2">
        <v>0.96296296296296291</v>
      </c>
      <c r="T74" s="2">
        <v>3.7037037037037035E-2</v>
      </c>
      <c r="U74" s="2">
        <v>0</v>
      </c>
    </row>
    <row r="75" spans="2:21" x14ac:dyDescent="0.15">
      <c r="R75" s="2">
        <v>12</v>
      </c>
      <c r="S75" s="2">
        <v>0.92592592592592593</v>
      </c>
      <c r="T75" s="2">
        <v>7.407407407407407E-2</v>
      </c>
      <c r="U75" s="2">
        <v>0</v>
      </c>
    </row>
    <row r="76" spans="2:21" x14ac:dyDescent="0.15">
      <c r="R76" s="2">
        <v>11</v>
      </c>
      <c r="S76" s="2">
        <v>0.96296296296296291</v>
      </c>
      <c r="T76" s="2">
        <v>3.7037037037037035E-2</v>
      </c>
      <c r="U76" s="2">
        <v>0</v>
      </c>
    </row>
    <row r="77" spans="2:21" x14ac:dyDescent="0.15">
      <c r="R77" s="2">
        <v>10</v>
      </c>
      <c r="S77" s="2">
        <v>0.62264150943396224</v>
      </c>
      <c r="T77" s="2">
        <v>0.37735849056603776</v>
      </c>
      <c r="U77" s="2">
        <v>0</v>
      </c>
    </row>
    <row r="78" spans="2:21" x14ac:dyDescent="0.15">
      <c r="R78" s="2">
        <v>9</v>
      </c>
      <c r="S78" s="2">
        <v>0.66666666666666663</v>
      </c>
      <c r="T78" s="2">
        <v>0.22222222222222221</v>
      </c>
      <c r="U78" s="2">
        <v>0.1111111111111111</v>
      </c>
    </row>
    <row r="79" spans="2:21" x14ac:dyDescent="0.15">
      <c r="R79" s="2">
        <v>8</v>
      </c>
      <c r="S79" s="2">
        <v>0.96296296296296291</v>
      </c>
      <c r="T79" s="2">
        <v>1.8518518518518517E-2</v>
      </c>
      <c r="U79" s="2">
        <v>1.8518518518518517E-2</v>
      </c>
    </row>
    <row r="80" spans="2:21" x14ac:dyDescent="0.15">
      <c r="R80" s="2">
        <v>7</v>
      </c>
      <c r="S80" s="2">
        <v>0.88888888888888884</v>
      </c>
      <c r="T80" s="2">
        <v>3.7037037037037035E-2</v>
      </c>
      <c r="U80" s="2">
        <v>7.407407407407407E-2</v>
      </c>
    </row>
    <row r="81" spans="18:21" x14ac:dyDescent="0.15">
      <c r="R81" s="2">
        <v>6</v>
      </c>
      <c r="S81" s="2">
        <v>0.94444444444444442</v>
      </c>
      <c r="T81" s="2">
        <v>1.8518518518518517E-2</v>
      </c>
      <c r="U81" s="2">
        <v>3.7037037037037035E-2</v>
      </c>
    </row>
    <row r="82" spans="18:21" x14ac:dyDescent="0.15">
      <c r="R82" s="2">
        <v>5</v>
      </c>
      <c r="S82" s="2">
        <v>0.7407407407407407</v>
      </c>
      <c r="T82" s="2">
        <v>0.22222222222222221</v>
      </c>
      <c r="U82" s="2">
        <v>3.7037037037037035E-2</v>
      </c>
    </row>
    <row r="83" spans="18:21" x14ac:dyDescent="0.15">
      <c r="R83" s="2">
        <v>4</v>
      </c>
      <c r="S83" s="2">
        <v>0.81481481481481477</v>
      </c>
      <c r="T83" s="2">
        <v>0.16666666666666666</v>
      </c>
      <c r="U83" s="2">
        <v>1.8518518518518517E-2</v>
      </c>
    </row>
    <row r="84" spans="18:21" x14ac:dyDescent="0.15">
      <c r="R84" s="2">
        <v>3</v>
      </c>
      <c r="S84" s="2">
        <v>0.87037037037037035</v>
      </c>
      <c r="T84" s="2">
        <v>0.1111111111111111</v>
      </c>
      <c r="U84" s="2">
        <v>1.8518518518518517E-2</v>
      </c>
    </row>
    <row r="85" spans="18:21" x14ac:dyDescent="0.15">
      <c r="R85" s="2">
        <v>2</v>
      </c>
      <c r="S85" s="2">
        <v>0.92592592592592593</v>
      </c>
      <c r="T85" s="2">
        <v>5.5555555555555552E-2</v>
      </c>
      <c r="U85" s="2">
        <v>1.8518518518518517E-2</v>
      </c>
    </row>
    <row r="86" spans="18:21" x14ac:dyDescent="0.15">
      <c r="R86" s="2">
        <v>1</v>
      </c>
      <c r="S86" s="2">
        <v>0.88888888888888884</v>
      </c>
      <c r="T86" s="2">
        <v>9.2592592592592587E-2</v>
      </c>
      <c r="U86" s="2">
        <v>1.8518518518518517E-2</v>
      </c>
    </row>
  </sheetData>
  <mergeCells count="82">
    <mergeCell ref="A1:O1"/>
    <mergeCell ref="B5:I5"/>
    <mergeCell ref="K5:O8"/>
    <mergeCell ref="B8:I8"/>
    <mergeCell ref="B11:B12"/>
    <mergeCell ref="C11:C12"/>
    <mergeCell ref="D11:D12"/>
    <mergeCell ref="E11:E12"/>
    <mergeCell ref="F11:H11"/>
    <mergeCell ref="I11:I12"/>
    <mergeCell ref="K11:O12"/>
    <mergeCell ref="B13:B30"/>
    <mergeCell ref="C13:C22"/>
    <mergeCell ref="D13:D16"/>
    <mergeCell ref="H13:H16"/>
    <mergeCell ref="I13:I16"/>
    <mergeCell ref="C23:C26"/>
    <mergeCell ref="D23:D25"/>
    <mergeCell ref="H23:H26"/>
    <mergeCell ref="I23:I26"/>
    <mergeCell ref="K13:O22"/>
    <mergeCell ref="D17:D19"/>
    <mergeCell ref="H17:H19"/>
    <mergeCell ref="I17:I19"/>
    <mergeCell ref="D20:D22"/>
    <mergeCell ref="H20:H22"/>
    <mergeCell ref="I20:I22"/>
    <mergeCell ref="K23:O26"/>
    <mergeCell ref="C27:C30"/>
    <mergeCell ref="D27:D28"/>
    <mergeCell ref="H27:H30"/>
    <mergeCell ref="I27:I30"/>
    <mergeCell ref="K27:O30"/>
    <mergeCell ref="D29:D30"/>
    <mergeCell ref="K31:O35"/>
    <mergeCell ref="D34:D35"/>
    <mergeCell ref="C36:C39"/>
    <mergeCell ref="D36:D37"/>
    <mergeCell ref="H36:H39"/>
    <mergeCell ref="K36:O39"/>
    <mergeCell ref="B31:B45"/>
    <mergeCell ref="C31:C35"/>
    <mergeCell ref="D31:D33"/>
    <mergeCell ref="H31:H35"/>
    <mergeCell ref="I31:I35"/>
    <mergeCell ref="I36:I39"/>
    <mergeCell ref="C40:C45"/>
    <mergeCell ref="D40:D41"/>
    <mergeCell ref="H40:H45"/>
    <mergeCell ref="I40:I45"/>
    <mergeCell ref="K40:O45"/>
    <mergeCell ref="D42:D45"/>
    <mergeCell ref="D48:I48"/>
    <mergeCell ref="K48:L48"/>
    <mergeCell ref="M48:N48"/>
    <mergeCell ref="B49:B53"/>
    <mergeCell ref="C49:C53"/>
    <mergeCell ref="D49:I49"/>
    <mergeCell ref="D50:I50"/>
    <mergeCell ref="D51:I51"/>
    <mergeCell ref="D52:I52"/>
    <mergeCell ref="D53:I53"/>
    <mergeCell ref="B54:B57"/>
    <mergeCell ref="C54:C55"/>
    <mergeCell ref="D54:I54"/>
    <mergeCell ref="D55:I55"/>
    <mergeCell ref="C56:C57"/>
    <mergeCell ref="D56:I56"/>
    <mergeCell ref="D57:I57"/>
    <mergeCell ref="B58:B62"/>
    <mergeCell ref="C58:C59"/>
    <mergeCell ref="D58:I58"/>
    <mergeCell ref="D59:I59"/>
    <mergeCell ref="C60:C62"/>
    <mergeCell ref="D60:I60"/>
    <mergeCell ref="D61:I61"/>
    <mergeCell ref="D62:I62"/>
    <mergeCell ref="B63:B65"/>
    <mergeCell ref="C63:C65"/>
    <mergeCell ref="D63:I63"/>
    <mergeCell ref="D64:I64"/>
    <mergeCell ref="D65:I65"/>
  </mergeCells>
  <phoneticPr fontId="1"/>
  <pageMargins left="0.70866141732283472" right="0.70866141732283472" top="0.74803149606299213" bottom="0.74803149606299213" header="0.31496062992125984" footer="0.31496062992125984"/>
  <pageSetup paperSize="8" scale="55"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86"/>
  <sheetViews>
    <sheetView showGridLines="0" topLeftCell="C49" zoomScaleNormal="100" workbookViewId="0">
      <selection activeCell="S65" sqref="S65"/>
    </sheetView>
  </sheetViews>
  <sheetFormatPr defaultColWidth="9" defaultRowHeight="15" x14ac:dyDescent="0.15"/>
  <cols>
    <col min="1" max="1" width="2.25" style="2" customWidth="1"/>
    <col min="2" max="2" width="7.125" style="2" customWidth="1"/>
    <col min="3" max="3" width="13.625" style="2" customWidth="1"/>
    <col min="4" max="4" width="23" style="2" customWidth="1"/>
    <col min="5" max="5" width="39.625" style="2" customWidth="1"/>
    <col min="6" max="7" width="7.625" style="21" customWidth="1"/>
    <col min="8" max="8" width="7.625" style="2" customWidth="1"/>
    <col min="9" max="9" width="35.625" style="2" customWidth="1"/>
    <col min="10" max="10" width="1.875" style="2" customWidth="1"/>
    <col min="11" max="15" width="8.25" style="2" customWidth="1"/>
    <col min="16" max="16384" width="9" style="2"/>
  </cols>
  <sheetData>
    <row r="1" spans="1:26" ht="29.25" customHeight="1" x14ac:dyDescent="0.15">
      <c r="A1" s="64" t="s">
        <v>240</v>
      </c>
      <c r="B1" s="64"/>
      <c r="C1" s="64"/>
      <c r="D1" s="64"/>
      <c r="E1" s="64"/>
      <c r="F1" s="64"/>
      <c r="G1" s="64"/>
      <c r="H1" s="64"/>
      <c r="I1" s="64"/>
      <c r="J1" s="64"/>
      <c r="K1" s="64"/>
      <c r="L1" s="64"/>
      <c r="M1" s="64"/>
      <c r="N1" s="64"/>
      <c r="O1" s="64"/>
    </row>
    <row r="4" spans="1:26" ht="18.75" x14ac:dyDescent="0.15">
      <c r="A4" s="24" t="s">
        <v>202</v>
      </c>
      <c r="J4" s="24" t="s">
        <v>88</v>
      </c>
    </row>
    <row r="5" spans="1:26" ht="160.5" customHeight="1" x14ac:dyDescent="0.15">
      <c r="B5" s="65" t="s">
        <v>203</v>
      </c>
      <c r="C5" s="65"/>
      <c r="D5" s="65"/>
      <c r="E5" s="65"/>
      <c r="F5" s="65"/>
      <c r="G5" s="65"/>
      <c r="H5" s="65"/>
      <c r="I5" s="65"/>
      <c r="J5" s="46"/>
      <c r="K5" s="66"/>
      <c r="L5" s="67"/>
      <c r="M5" s="67"/>
      <c r="N5" s="67"/>
      <c r="O5" s="68"/>
    </row>
    <row r="6" spans="1:26" ht="11.25" customHeight="1" x14ac:dyDescent="0.15">
      <c r="K6" s="69"/>
      <c r="L6" s="70"/>
      <c r="M6" s="70"/>
      <c r="N6" s="70"/>
      <c r="O6" s="71"/>
    </row>
    <row r="7" spans="1:26" ht="18.75" x14ac:dyDescent="0.15">
      <c r="A7" s="24" t="s">
        <v>204</v>
      </c>
      <c r="K7" s="69"/>
      <c r="L7" s="70"/>
      <c r="M7" s="70"/>
      <c r="N7" s="70"/>
      <c r="O7" s="71"/>
    </row>
    <row r="8" spans="1:26" ht="156" customHeight="1" x14ac:dyDescent="0.15">
      <c r="B8" s="75" t="s">
        <v>242</v>
      </c>
      <c r="C8" s="76"/>
      <c r="D8" s="76"/>
      <c r="E8" s="76"/>
      <c r="F8" s="76"/>
      <c r="G8" s="76"/>
      <c r="H8" s="76"/>
      <c r="I8" s="76"/>
      <c r="J8" s="26" t="s">
        <v>241</v>
      </c>
      <c r="K8" s="72"/>
      <c r="L8" s="73"/>
      <c r="M8" s="73"/>
      <c r="N8" s="73"/>
      <c r="O8" s="74"/>
    </row>
    <row r="9" spans="1:26" ht="11.25" customHeight="1" x14ac:dyDescent="0.15"/>
    <row r="10" spans="1:26" ht="18.75" x14ac:dyDescent="0.15">
      <c r="A10" s="24" t="s">
        <v>89</v>
      </c>
      <c r="J10" s="24" t="s">
        <v>87</v>
      </c>
    </row>
    <row r="11" spans="1:26" ht="21" customHeight="1" x14ac:dyDescent="0.15">
      <c r="B11" s="77" t="s">
        <v>23</v>
      </c>
      <c r="C11" s="77" t="s">
        <v>22</v>
      </c>
      <c r="D11" s="77" t="s">
        <v>21</v>
      </c>
      <c r="E11" s="77" t="s">
        <v>24</v>
      </c>
      <c r="F11" s="79" t="s">
        <v>82</v>
      </c>
      <c r="G11" s="80"/>
      <c r="H11" s="81"/>
      <c r="I11" s="82" t="s">
        <v>85</v>
      </c>
      <c r="J11" s="27"/>
      <c r="K11" s="84" t="s">
        <v>86</v>
      </c>
      <c r="L11" s="84"/>
      <c r="M11" s="84"/>
      <c r="N11" s="84"/>
      <c r="O11" s="84"/>
      <c r="S11" s="35"/>
      <c r="Z11" s="2" t="str">
        <f>S11&amp;T11</f>
        <v/>
      </c>
    </row>
    <row r="12" spans="1:26" ht="21" customHeight="1" x14ac:dyDescent="0.15">
      <c r="B12" s="78"/>
      <c r="C12" s="78"/>
      <c r="D12" s="78"/>
      <c r="E12" s="78"/>
      <c r="F12" s="22" t="s">
        <v>83</v>
      </c>
      <c r="G12" s="22" t="s">
        <v>138</v>
      </c>
      <c r="H12" s="22" t="s">
        <v>84</v>
      </c>
      <c r="I12" s="83"/>
      <c r="J12" s="27"/>
      <c r="K12" s="84"/>
      <c r="L12" s="84"/>
      <c r="M12" s="84"/>
      <c r="N12" s="84"/>
      <c r="O12" s="84"/>
      <c r="S12" s="35"/>
      <c r="Z12" s="2" t="str">
        <f t="shared" ref="Z12:Z27" si="0">S12&amp;T12</f>
        <v/>
      </c>
    </row>
    <row r="13" spans="1:26" ht="19.5" customHeight="1" x14ac:dyDescent="0.15">
      <c r="B13" s="85" t="s">
        <v>37</v>
      </c>
      <c r="C13" s="86" t="s">
        <v>17</v>
      </c>
      <c r="D13" s="86" t="s">
        <v>30</v>
      </c>
      <c r="E13" s="12" t="s">
        <v>147</v>
      </c>
      <c r="F13" s="51" t="s">
        <v>75</v>
      </c>
      <c r="G13" s="51" t="s">
        <v>199</v>
      </c>
      <c r="H13" s="176" t="s">
        <v>201</v>
      </c>
      <c r="I13" s="94" t="s">
        <v>256</v>
      </c>
      <c r="J13" s="46"/>
      <c r="K13" s="66"/>
      <c r="L13" s="95"/>
      <c r="M13" s="95"/>
      <c r="N13" s="95"/>
      <c r="O13" s="96"/>
      <c r="S13" s="35"/>
      <c r="Z13" s="2" t="str">
        <f t="shared" si="0"/>
        <v/>
      </c>
    </row>
    <row r="14" spans="1:26" ht="19.5" customHeight="1" x14ac:dyDescent="0.15">
      <c r="B14" s="85"/>
      <c r="C14" s="86"/>
      <c r="D14" s="86"/>
      <c r="E14" s="12" t="s">
        <v>94</v>
      </c>
      <c r="F14" s="51" t="s">
        <v>75</v>
      </c>
      <c r="G14" s="51" t="s">
        <v>140</v>
      </c>
      <c r="H14" s="176"/>
      <c r="I14" s="94"/>
      <c r="J14" s="26"/>
      <c r="K14" s="97"/>
      <c r="L14" s="98"/>
      <c r="M14" s="98"/>
      <c r="N14" s="98"/>
      <c r="O14" s="99"/>
      <c r="S14" s="35"/>
      <c r="Z14" s="2" t="str">
        <f t="shared" si="0"/>
        <v/>
      </c>
    </row>
    <row r="15" spans="1:26" ht="19.5" customHeight="1" x14ac:dyDescent="0.15">
      <c r="B15" s="85"/>
      <c r="C15" s="86"/>
      <c r="D15" s="86"/>
      <c r="E15" s="12" t="s">
        <v>154</v>
      </c>
      <c r="F15" s="51" t="s">
        <v>71</v>
      </c>
      <c r="G15" s="51" t="s">
        <v>247</v>
      </c>
      <c r="H15" s="176"/>
      <c r="I15" s="94"/>
      <c r="J15" s="26"/>
      <c r="K15" s="97"/>
      <c r="L15" s="98"/>
      <c r="M15" s="98"/>
      <c r="N15" s="98"/>
      <c r="O15" s="99"/>
      <c r="S15" s="35"/>
      <c r="Z15" s="2" t="str">
        <f t="shared" si="0"/>
        <v/>
      </c>
    </row>
    <row r="16" spans="1:26" ht="19.899999999999999" customHeight="1" x14ac:dyDescent="0.15">
      <c r="B16" s="85"/>
      <c r="C16" s="86"/>
      <c r="D16" s="86"/>
      <c r="E16" s="12" t="s">
        <v>95</v>
      </c>
      <c r="F16" s="51" t="s">
        <v>75</v>
      </c>
      <c r="G16" s="51" t="s">
        <v>152</v>
      </c>
      <c r="H16" s="176"/>
      <c r="I16" s="94"/>
      <c r="J16" s="26"/>
      <c r="K16" s="97"/>
      <c r="L16" s="98"/>
      <c r="M16" s="98"/>
      <c r="N16" s="98"/>
      <c r="O16" s="99"/>
      <c r="S16" s="35"/>
      <c r="Z16" s="2" t="str">
        <f t="shared" si="0"/>
        <v/>
      </c>
    </row>
    <row r="17" spans="2:26" ht="19.5" customHeight="1" x14ac:dyDescent="0.15">
      <c r="B17" s="85"/>
      <c r="C17" s="86"/>
      <c r="D17" s="86" t="s">
        <v>31</v>
      </c>
      <c r="E17" s="12" t="s">
        <v>96</v>
      </c>
      <c r="F17" s="51" t="s">
        <v>71</v>
      </c>
      <c r="G17" s="51" t="s">
        <v>135</v>
      </c>
      <c r="H17" s="176" t="s">
        <v>250</v>
      </c>
      <c r="I17" s="185" t="s">
        <v>257</v>
      </c>
      <c r="J17" s="26"/>
      <c r="K17" s="97"/>
      <c r="L17" s="98"/>
      <c r="M17" s="98"/>
      <c r="N17" s="98"/>
      <c r="O17" s="99"/>
      <c r="S17" s="35"/>
      <c r="Z17" s="2" t="str">
        <f t="shared" si="0"/>
        <v/>
      </c>
    </row>
    <row r="18" spans="2:26" ht="19.5" customHeight="1" x14ac:dyDescent="0.15">
      <c r="B18" s="85"/>
      <c r="C18" s="86"/>
      <c r="D18" s="86"/>
      <c r="E18" s="12" t="s">
        <v>133</v>
      </c>
      <c r="F18" s="51" t="s">
        <v>243</v>
      </c>
      <c r="G18" s="51" t="s">
        <v>244</v>
      </c>
      <c r="H18" s="176"/>
      <c r="I18" s="185"/>
      <c r="J18" s="26"/>
      <c r="K18" s="97"/>
      <c r="L18" s="98"/>
      <c r="M18" s="98"/>
      <c r="N18" s="98"/>
      <c r="O18" s="99"/>
      <c r="S18" s="35"/>
      <c r="Z18" s="2" t="str">
        <f t="shared" si="0"/>
        <v/>
      </c>
    </row>
    <row r="19" spans="2:26" ht="19.5" customHeight="1" x14ac:dyDescent="0.15">
      <c r="B19" s="85"/>
      <c r="C19" s="86"/>
      <c r="D19" s="86"/>
      <c r="E19" s="12" t="s">
        <v>155</v>
      </c>
      <c r="F19" s="51" t="s">
        <v>148</v>
      </c>
      <c r="G19" s="51" t="s">
        <v>245</v>
      </c>
      <c r="H19" s="176"/>
      <c r="I19" s="185"/>
      <c r="J19" s="26"/>
      <c r="K19" s="97"/>
      <c r="L19" s="98"/>
      <c r="M19" s="98"/>
      <c r="N19" s="98"/>
      <c r="O19" s="99"/>
      <c r="S19" s="35"/>
      <c r="Z19" s="2" t="str">
        <f t="shared" si="0"/>
        <v/>
      </c>
    </row>
    <row r="20" spans="2:26" ht="19.5" customHeight="1" x14ac:dyDescent="0.15">
      <c r="B20" s="85"/>
      <c r="C20" s="86"/>
      <c r="D20" s="86" t="s">
        <v>32</v>
      </c>
      <c r="E20" s="12" t="s">
        <v>97</v>
      </c>
      <c r="F20" s="51" t="s">
        <v>252</v>
      </c>
      <c r="G20" s="51" t="s">
        <v>137</v>
      </c>
      <c r="H20" s="176" t="s">
        <v>250</v>
      </c>
      <c r="I20" s="185" t="s">
        <v>258</v>
      </c>
      <c r="J20" s="26"/>
      <c r="K20" s="97"/>
      <c r="L20" s="98"/>
      <c r="M20" s="98"/>
      <c r="N20" s="98"/>
      <c r="O20" s="99"/>
      <c r="S20" s="35"/>
      <c r="Z20" s="2" t="str">
        <f t="shared" si="0"/>
        <v/>
      </c>
    </row>
    <row r="21" spans="2:26" ht="19.5" customHeight="1" x14ac:dyDescent="0.15">
      <c r="B21" s="85"/>
      <c r="C21" s="86"/>
      <c r="D21" s="86"/>
      <c r="E21" s="12" t="s">
        <v>142</v>
      </c>
      <c r="F21" s="51" t="s">
        <v>77</v>
      </c>
      <c r="G21" s="51" t="s">
        <v>136</v>
      </c>
      <c r="H21" s="176"/>
      <c r="I21" s="185"/>
      <c r="J21" s="26"/>
      <c r="K21" s="97"/>
      <c r="L21" s="98"/>
      <c r="M21" s="98"/>
      <c r="N21" s="98"/>
      <c r="O21" s="99"/>
      <c r="S21" s="35"/>
      <c r="Z21" s="2" t="str">
        <f t="shared" si="0"/>
        <v/>
      </c>
    </row>
    <row r="22" spans="2:26" ht="19.5" customHeight="1" x14ac:dyDescent="0.15">
      <c r="B22" s="85"/>
      <c r="C22" s="86"/>
      <c r="D22" s="86"/>
      <c r="E22" s="12" t="s">
        <v>143</v>
      </c>
      <c r="F22" s="51" t="s">
        <v>79</v>
      </c>
      <c r="G22" s="51" t="s">
        <v>200</v>
      </c>
      <c r="H22" s="176"/>
      <c r="I22" s="185"/>
      <c r="J22" s="26"/>
      <c r="K22" s="100"/>
      <c r="L22" s="101"/>
      <c r="M22" s="101"/>
      <c r="N22" s="101"/>
      <c r="O22" s="102"/>
      <c r="S22" s="35"/>
      <c r="Z22" s="2" t="str">
        <f t="shared" si="0"/>
        <v/>
      </c>
    </row>
    <row r="23" spans="2:26" ht="19.5" customHeight="1" x14ac:dyDescent="0.15">
      <c r="B23" s="85"/>
      <c r="C23" s="86" t="s">
        <v>16</v>
      </c>
      <c r="D23" s="86" t="s">
        <v>63</v>
      </c>
      <c r="E23" s="12" t="s">
        <v>98</v>
      </c>
      <c r="F23" s="51" t="s">
        <v>79</v>
      </c>
      <c r="G23" s="51" t="s">
        <v>151</v>
      </c>
      <c r="H23" s="176" t="s">
        <v>253</v>
      </c>
      <c r="I23" s="185" t="s">
        <v>259</v>
      </c>
      <c r="J23" s="46"/>
      <c r="K23" s="66"/>
      <c r="L23" s="95"/>
      <c r="M23" s="95"/>
      <c r="N23" s="95"/>
      <c r="O23" s="96"/>
      <c r="S23" s="35"/>
      <c r="Z23" s="2" t="str">
        <f t="shared" si="0"/>
        <v/>
      </c>
    </row>
    <row r="24" spans="2:26" ht="19.5" customHeight="1" x14ac:dyDescent="0.15">
      <c r="B24" s="85"/>
      <c r="C24" s="86"/>
      <c r="D24" s="86"/>
      <c r="E24" s="12" t="s">
        <v>99</v>
      </c>
      <c r="F24" s="51" t="s">
        <v>74</v>
      </c>
      <c r="G24" s="51" t="s">
        <v>248</v>
      </c>
      <c r="H24" s="176"/>
      <c r="I24" s="185"/>
      <c r="J24" s="26"/>
      <c r="K24" s="97"/>
      <c r="L24" s="98"/>
      <c r="M24" s="98"/>
      <c r="N24" s="98"/>
      <c r="O24" s="99"/>
      <c r="S24" s="35"/>
      <c r="Z24" s="2" t="str">
        <f t="shared" si="0"/>
        <v/>
      </c>
    </row>
    <row r="25" spans="2:26" ht="19.5" customHeight="1" x14ac:dyDescent="0.15">
      <c r="B25" s="85"/>
      <c r="C25" s="86"/>
      <c r="D25" s="86"/>
      <c r="E25" s="12" t="s">
        <v>100</v>
      </c>
      <c r="F25" s="51" t="s">
        <v>71</v>
      </c>
      <c r="G25" s="51" t="s">
        <v>140</v>
      </c>
      <c r="H25" s="176"/>
      <c r="I25" s="185"/>
      <c r="J25" s="26"/>
      <c r="K25" s="97"/>
      <c r="L25" s="98"/>
      <c r="M25" s="98"/>
      <c r="N25" s="98"/>
      <c r="O25" s="99"/>
      <c r="S25" s="35"/>
      <c r="Z25" s="2" t="str">
        <f t="shared" si="0"/>
        <v/>
      </c>
    </row>
    <row r="26" spans="2:26" ht="19.5" customHeight="1" x14ac:dyDescent="0.15">
      <c r="B26" s="85"/>
      <c r="C26" s="86"/>
      <c r="D26" s="50" t="s">
        <v>33</v>
      </c>
      <c r="E26" s="12" t="s">
        <v>131</v>
      </c>
      <c r="F26" s="51" t="s">
        <v>75</v>
      </c>
      <c r="G26" s="51" t="s">
        <v>151</v>
      </c>
      <c r="H26" s="176"/>
      <c r="I26" s="185"/>
      <c r="J26" s="26"/>
      <c r="K26" s="100"/>
      <c r="L26" s="101"/>
      <c r="M26" s="101"/>
      <c r="N26" s="101"/>
      <c r="O26" s="102"/>
      <c r="S26" s="35"/>
      <c r="Z26" s="2" t="str">
        <f t="shared" si="0"/>
        <v/>
      </c>
    </row>
    <row r="27" spans="2:26" ht="19.5" customHeight="1" x14ac:dyDescent="0.15">
      <c r="B27" s="85"/>
      <c r="C27" s="86" t="s">
        <v>18</v>
      </c>
      <c r="D27" s="86" t="s">
        <v>59</v>
      </c>
      <c r="E27" s="12" t="s">
        <v>101</v>
      </c>
      <c r="F27" s="51" t="s">
        <v>71</v>
      </c>
      <c r="G27" s="51" t="s">
        <v>137</v>
      </c>
      <c r="H27" s="176" t="s">
        <v>251</v>
      </c>
      <c r="I27" s="177" t="s">
        <v>260</v>
      </c>
      <c r="J27" s="46"/>
      <c r="K27" s="66"/>
      <c r="L27" s="95"/>
      <c r="M27" s="95"/>
      <c r="N27" s="95"/>
      <c r="O27" s="96"/>
      <c r="S27" s="35"/>
      <c r="Z27" s="2" t="str">
        <f t="shared" si="0"/>
        <v/>
      </c>
    </row>
    <row r="28" spans="2:26" ht="19.5" customHeight="1" x14ac:dyDescent="0.15">
      <c r="B28" s="85"/>
      <c r="C28" s="86"/>
      <c r="D28" s="86"/>
      <c r="E28" s="12" t="s">
        <v>102</v>
      </c>
      <c r="F28" s="51" t="s">
        <v>75</v>
      </c>
      <c r="G28" s="51" t="s">
        <v>151</v>
      </c>
      <c r="H28" s="176"/>
      <c r="I28" s="177"/>
      <c r="J28" s="26"/>
      <c r="K28" s="97"/>
      <c r="L28" s="98"/>
      <c r="M28" s="98"/>
      <c r="N28" s="98"/>
      <c r="O28" s="99"/>
      <c r="S28" s="35"/>
    </row>
    <row r="29" spans="2:26" ht="19.5" customHeight="1" x14ac:dyDescent="0.15">
      <c r="B29" s="85"/>
      <c r="C29" s="86"/>
      <c r="D29" s="86" t="s">
        <v>34</v>
      </c>
      <c r="E29" s="12" t="s">
        <v>103</v>
      </c>
      <c r="F29" s="51" t="s">
        <v>76</v>
      </c>
      <c r="G29" s="51" t="s">
        <v>137</v>
      </c>
      <c r="H29" s="176"/>
      <c r="I29" s="177"/>
      <c r="J29" s="26"/>
      <c r="K29" s="97"/>
      <c r="L29" s="98"/>
      <c r="M29" s="98"/>
      <c r="N29" s="98"/>
      <c r="O29" s="99"/>
      <c r="S29" s="35"/>
    </row>
    <row r="30" spans="2:26" ht="19.5" customHeight="1" x14ac:dyDescent="0.15">
      <c r="B30" s="85"/>
      <c r="C30" s="86"/>
      <c r="D30" s="86"/>
      <c r="E30" s="12" t="s">
        <v>104</v>
      </c>
      <c r="F30" s="51" t="s">
        <v>76</v>
      </c>
      <c r="G30" s="51" t="s">
        <v>151</v>
      </c>
      <c r="H30" s="176"/>
      <c r="I30" s="177"/>
      <c r="J30" s="26"/>
      <c r="K30" s="100"/>
      <c r="L30" s="101"/>
      <c r="M30" s="101"/>
      <c r="N30" s="101"/>
      <c r="O30" s="102"/>
      <c r="S30" s="35"/>
    </row>
    <row r="31" spans="2:26" ht="19.5" customHeight="1" x14ac:dyDescent="0.15">
      <c r="B31" s="85" t="s">
        <v>38</v>
      </c>
      <c r="C31" s="86" t="s">
        <v>19</v>
      </c>
      <c r="D31" s="86" t="s">
        <v>35</v>
      </c>
      <c r="E31" s="12" t="s">
        <v>105</v>
      </c>
      <c r="F31" s="51" t="s">
        <v>76</v>
      </c>
      <c r="G31" s="51" t="s">
        <v>152</v>
      </c>
      <c r="H31" s="176" t="s">
        <v>251</v>
      </c>
      <c r="I31" s="177" t="s">
        <v>261</v>
      </c>
      <c r="J31" s="46"/>
      <c r="K31" s="66"/>
      <c r="L31" s="95"/>
      <c r="M31" s="95"/>
      <c r="N31" s="95"/>
      <c r="O31" s="96"/>
      <c r="S31" s="35"/>
    </row>
    <row r="32" spans="2:26" ht="19.5" customHeight="1" x14ac:dyDescent="0.15">
      <c r="B32" s="85"/>
      <c r="C32" s="86"/>
      <c r="D32" s="86"/>
      <c r="E32" s="12" t="s">
        <v>132</v>
      </c>
      <c r="F32" s="51" t="s">
        <v>76</v>
      </c>
      <c r="G32" s="51" t="s">
        <v>151</v>
      </c>
      <c r="H32" s="176"/>
      <c r="I32" s="177"/>
      <c r="J32" s="26"/>
      <c r="K32" s="97"/>
      <c r="L32" s="98"/>
      <c r="M32" s="98"/>
      <c r="N32" s="98"/>
      <c r="O32" s="99"/>
      <c r="S32" s="35"/>
    </row>
    <row r="33" spans="1:21" ht="19.5" customHeight="1" x14ac:dyDescent="0.15">
      <c r="B33" s="85"/>
      <c r="C33" s="86"/>
      <c r="D33" s="86"/>
      <c r="E33" s="12" t="s">
        <v>145</v>
      </c>
      <c r="F33" s="51" t="s">
        <v>75</v>
      </c>
      <c r="G33" s="51" t="s">
        <v>199</v>
      </c>
      <c r="H33" s="176"/>
      <c r="I33" s="177"/>
      <c r="J33" s="26"/>
      <c r="K33" s="97"/>
      <c r="L33" s="98"/>
      <c r="M33" s="98"/>
      <c r="N33" s="98"/>
      <c r="O33" s="99"/>
      <c r="S33" s="35"/>
    </row>
    <row r="34" spans="1:21" ht="19.5" customHeight="1" x14ac:dyDescent="0.15">
      <c r="B34" s="85"/>
      <c r="C34" s="86"/>
      <c r="D34" s="86" t="s">
        <v>65</v>
      </c>
      <c r="E34" s="12" t="s">
        <v>106</v>
      </c>
      <c r="F34" s="51" t="s">
        <v>77</v>
      </c>
      <c r="G34" s="51" t="s">
        <v>248</v>
      </c>
      <c r="H34" s="176"/>
      <c r="I34" s="177"/>
      <c r="J34" s="26"/>
      <c r="K34" s="97"/>
      <c r="L34" s="98"/>
      <c r="M34" s="98"/>
      <c r="N34" s="98"/>
      <c r="O34" s="99"/>
      <c r="S34" s="35"/>
    </row>
    <row r="35" spans="1:21" ht="19.5" customHeight="1" x14ac:dyDescent="0.15">
      <c r="B35" s="85"/>
      <c r="C35" s="86"/>
      <c r="D35" s="86"/>
      <c r="E35" s="12" t="s">
        <v>107</v>
      </c>
      <c r="F35" s="51" t="s">
        <v>246</v>
      </c>
      <c r="G35" s="51" t="s">
        <v>136</v>
      </c>
      <c r="H35" s="176"/>
      <c r="I35" s="177"/>
      <c r="J35" s="26"/>
      <c r="K35" s="100"/>
      <c r="L35" s="101"/>
      <c r="M35" s="101"/>
      <c r="N35" s="101"/>
      <c r="O35" s="102"/>
      <c r="S35" s="35"/>
    </row>
    <row r="36" spans="1:21" ht="19.5" customHeight="1" x14ac:dyDescent="0.15">
      <c r="B36" s="85"/>
      <c r="C36" s="86" t="s">
        <v>36</v>
      </c>
      <c r="D36" s="86" t="s">
        <v>62</v>
      </c>
      <c r="E36" s="12" t="s">
        <v>156</v>
      </c>
      <c r="F36" s="51" t="s">
        <v>72</v>
      </c>
      <c r="G36" s="51" t="s">
        <v>140</v>
      </c>
      <c r="H36" s="176" t="s">
        <v>251</v>
      </c>
      <c r="I36" s="178" t="s">
        <v>262</v>
      </c>
      <c r="J36" s="26"/>
      <c r="K36" s="66"/>
      <c r="L36" s="95"/>
      <c r="M36" s="95"/>
      <c r="N36" s="95"/>
      <c r="O36" s="96"/>
      <c r="S36" s="35"/>
    </row>
    <row r="37" spans="1:21" ht="19.5" customHeight="1" x14ac:dyDescent="0.15">
      <c r="B37" s="85"/>
      <c r="C37" s="86"/>
      <c r="D37" s="86"/>
      <c r="E37" s="12" t="s">
        <v>108</v>
      </c>
      <c r="F37" s="51" t="s">
        <v>79</v>
      </c>
      <c r="G37" s="51" t="s">
        <v>248</v>
      </c>
      <c r="H37" s="176"/>
      <c r="I37" s="178"/>
      <c r="J37" s="26"/>
      <c r="K37" s="97"/>
      <c r="L37" s="98"/>
      <c r="M37" s="98"/>
      <c r="N37" s="98"/>
      <c r="O37" s="99"/>
      <c r="S37" s="35"/>
    </row>
    <row r="38" spans="1:21" ht="19.5" customHeight="1" x14ac:dyDescent="0.15">
      <c r="B38" s="85"/>
      <c r="C38" s="86"/>
      <c r="D38" s="50" t="s">
        <v>29</v>
      </c>
      <c r="E38" s="12" t="s">
        <v>109</v>
      </c>
      <c r="F38" s="51" t="s">
        <v>71</v>
      </c>
      <c r="G38" s="51" t="s">
        <v>140</v>
      </c>
      <c r="H38" s="176"/>
      <c r="I38" s="178"/>
      <c r="J38" s="26"/>
      <c r="K38" s="97"/>
      <c r="L38" s="98"/>
      <c r="M38" s="98"/>
      <c r="N38" s="98"/>
      <c r="O38" s="99"/>
      <c r="S38" s="35"/>
    </row>
    <row r="39" spans="1:21" ht="19.5" customHeight="1" x14ac:dyDescent="0.15">
      <c r="B39" s="85"/>
      <c r="C39" s="86"/>
      <c r="D39" s="50" t="s">
        <v>61</v>
      </c>
      <c r="E39" s="12" t="s">
        <v>157</v>
      </c>
      <c r="F39" s="51" t="s">
        <v>72</v>
      </c>
      <c r="G39" s="51" t="s">
        <v>137</v>
      </c>
      <c r="H39" s="176"/>
      <c r="I39" s="178"/>
      <c r="J39" s="26"/>
      <c r="K39" s="100"/>
      <c r="L39" s="101"/>
      <c r="M39" s="101"/>
      <c r="N39" s="101"/>
      <c r="O39" s="102"/>
      <c r="S39" s="35"/>
    </row>
    <row r="40" spans="1:21" ht="19.5" customHeight="1" x14ac:dyDescent="0.15">
      <c r="B40" s="85"/>
      <c r="C40" s="86" t="s">
        <v>20</v>
      </c>
      <c r="D40" s="86" t="s">
        <v>60</v>
      </c>
      <c r="E40" s="12" t="s">
        <v>110</v>
      </c>
      <c r="F40" s="51" t="s">
        <v>73</v>
      </c>
      <c r="G40" s="51" t="s">
        <v>151</v>
      </c>
      <c r="H40" s="176" t="s">
        <v>254</v>
      </c>
      <c r="I40" s="179" t="s">
        <v>263</v>
      </c>
      <c r="J40" s="6"/>
      <c r="K40" s="97"/>
      <c r="L40" s="98"/>
      <c r="M40" s="98"/>
      <c r="N40" s="98"/>
      <c r="O40" s="99"/>
      <c r="S40" s="35"/>
    </row>
    <row r="41" spans="1:21" ht="19.5" customHeight="1" x14ac:dyDescent="0.15">
      <c r="B41" s="85"/>
      <c r="C41" s="86"/>
      <c r="D41" s="86"/>
      <c r="E41" s="12" t="s">
        <v>144</v>
      </c>
      <c r="F41" s="51" t="s">
        <v>148</v>
      </c>
      <c r="G41" s="51" t="s">
        <v>137</v>
      </c>
      <c r="H41" s="176"/>
      <c r="I41" s="180"/>
      <c r="J41" s="6"/>
      <c r="K41" s="97"/>
      <c r="L41" s="98"/>
      <c r="M41" s="98"/>
      <c r="N41" s="98"/>
      <c r="O41" s="99"/>
      <c r="S41" s="35"/>
    </row>
    <row r="42" spans="1:21" ht="19.5" customHeight="1" x14ac:dyDescent="0.15">
      <c r="B42" s="85"/>
      <c r="C42" s="86"/>
      <c r="D42" s="86" t="s">
        <v>66</v>
      </c>
      <c r="E42" s="12" t="s">
        <v>158</v>
      </c>
      <c r="F42" s="51" t="s">
        <v>72</v>
      </c>
      <c r="G42" s="51" t="s">
        <v>137</v>
      </c>
      <c r="H42" s="176"/>
      <c r="I42" s="180"/>
      <c r="J42" s="6"/>
      <c r="K42" s="97"/>
      <c r="L42" s="98"/>
      <c r="M42" s="98"/>
      <c r="N42" s="98"/>
      <c r="O42" s="99"/>
      <c r="S42" s="35"/>
    </row>
    <row r="43" spans="1:21" ht="19.5" customHeight="1" x14ac:dyDescent="0.15">
      <c r="B43" s="85"/>
      <c r="C43" s="86"/>
      <c r="D43" s="86"/>
      <c r="E43" s="12" t="s">
        <v>111</v>
      </c>
      <c r="F43" s="51" t="s">
        <v>71</v>
      </c>
      <c r="G43" s="51" t="s">
        <v>249</v>
      </c>
      <c r="H43" s="176"/>
      <c r="I43" s="180"/>
      <c r="J43" s="6"/>
      <c r="K43" s="97"/>
      <c r="L43" s="98"/>
      <c r="M43" s="98"/>
      <c r="N43" s="98"/>
      <c r="O43" s="99"/>
      <c r="S43" s="35"/>
    </row>
    <row r="44" spans="1:21" ht="19.5" customHeight="1" x14ac:dyDescent="0.15">
      <c r="B44" s="85"/>
      <c r="C44" s="86"/>
      <c r="D44" s="86"/>
      <c r="E44" s="12" t="s">
        <v>112</v>
      </c>
      <c r="F44" s="51" t="s">
        <v>74</v>
      </c>
      <c r="G44" s="51" t="s">
        <v>140</v>
      </c>
      <c r="H44" s="176"/>
      <c r="I44" s="180"/>
      <c r="J44" s="6"/>
      <c r="K44" s="97"/>
      <c r="L44" s="98"/>
      <c r="M44" s="98"/>
      <c r="N44" s="98"/>
      <c r="O44" s="99"/>
    </row>
    <row r="45" spans="1:21" ht="19.5" customHeight="1" x14ac:dyDescent="0.15">
      <c r="B45" s="85"/>
      <c r="C45" s="86"/>
      <c r="D45" s="86"/>
      <c r="E45" s="12" t="s">
        <v>113</v>
      </c>
      <c r="F45" s="51" t="s">
        <v>74</v>
      </c>
      <c r="G45" s="51" t="s">
        <v>137</v>
      </c>
      <c r="H45" s="176"/>
      <c r="I45" s="181"/>
      <c r="J45" s="6"/>
      <c r="K45" s="100"/>
      <c r="L45" s="101"/>
      <c r="M45" s="101"/>
      <c r="N45" s="101"/>
      <c r="O45" s="102"/>
    </row>
    <row r="46" spans="1:21" ht="11.25" customHeight="1" x14ac:dyDescent="0.15">
      <c r="B46" s="25"/>
      <c r="C46" s="46"/>
      <c r="D46" s="46"/>
      <c r="E46" s="20"/>
      <c r="F46" s="27"/>
      <c r="G46" s="27"/>
      <c r="H46" s="28"/>
      <c r="I46" s="6"/>
      <c r="J46" s="6"/>
    </row>
    <row r="47" spans="1:21" ht="18.75" x14ac:dyDescent="0.15">
      <c r="A47" s="114" t="s">
        <v>92</v>
      </c>
      <c r="B47" s="114"/>
      <c r="C47" s="114"/>
      <c r="D47" s="114"/>
      <c r="E47" s="114"/>
      <c r="F47" s="114"/>
      <c r="G47" s="114"/>
      <c r="H47" s="114"/>
      <c r="I47" s="114"/>
    </row>
    <row r="48" spans="1:21" ht="27" customHeight="1" x14ac:dyDescent="0.15">
      <c r="B48" s="22" t="s">
        <v>25</v>
      </c>
      <c r="C48" s="22" t="s">
        <v>26</v>
      </c>
      <c r="D48" s="79" t="s">
        <v>27</v>
      </c>
      <c r="E48" s="80"/>
      <c r="F48" s="80"/>
      <c r="G48" s="80"/>
      <c r="H48" s="80"/>
      <c r="I48" s="81"/>
      <c r="J48" s="33"/>
      <c r="K48" s="115" t="s">
        <v>90</v>
      </c>
      <c r="L48" s="116"/>
      <c r="M48" s="117" t="s">
        <v>91</v>
      </c>
      <c r="N48" s="117"/>
      <c r="O48" s="49" t="s">
        <v>6</v>
      </c>
      <c r="S48" s="29" t="s">
        <v>9</v>
      </c>
      <c r="T48" s="29" t="s">
        <v>8</v>
      </c>
      <c r="U48" s="31" t="s">
        <v>6</v>
      </c>
    </row>
    <row r="49" spans="2:21" ht="37.5" customHeight="1" x14ac:dyDescent="0.15">
      <c r="B49" s="85" t="s">
        <v>14</v>
      </c>
      <c r="C49" s="86" t="s">
        <v>67</v>
      </c>
      <c r="D49" s="118" t="s">
        <v>114</v>
      </c>
      <c r="E49" s="119"/>
      <c r="F49" s="119"/>
      <c r="G49" s="119"/>
      <c r="H49" s="119"/>
      <c r="I49" s="120"/>
      <c r="J49" s="20"/>
      <c r="K49" s="32"/>
      <c r="L49" s="32"/>
      <c r="M49" s="32"/>
      <c r="N49" s="32"/>
      <c r="O49" s="32"/>
      <c r="R49" s="2">
        <v>17</v>
      </c>
      <c r="S49" s="23">
        <v>0.98148148148148151</v>
      </c>
      <c r="T49" s="23">
        <v>1.8518518518518517E-2</v>
      </c>
      <c r="U49" s="23">
        <v>0</v>
      </c>
    </row>
    <row r="50" spans="2:21" ht="37.5" customHeight="1" x14ac:dyDescent="0.15">
      <c r="B50" s="85"/>
      <c r="C50" s="86"/>
      <c r="D50" s="121" t="s">
        <v>115</v>
      </c>
      <c r="E50" s="122"/>
      <c r="F50" s="122"/>
      <c r="G50" s="122"/>
      <c r="H50" s="122"/>
      <c r="I50" s="123"/>
      <c r="J50" s="20"/>
      <c r="K50" s="32"/>
      <c r="L50" s="32"/>
      <c r="M50" s="32"/>
      <c r="N50" s="32"/>
      <c r="O50" s="32"/>
      <c r="R50" s="2">
        <v>16</v>
      </c>
      <c r="S50" s="30">
        <v>0.92592592592592593</v>
      </c>
      <c r="T50" s="30">
        <v>7.407407407407407E-2</v>
      </c>
      <c r="U50" s="30">
        <v>0</v>
      </c>
    </row>
    <row r="51" spans="2:21" ht="37.5" customHeight="1" x14ac:dyDescent="0.15">
      <c r="B51" s="85"/>
      <c r="C51" s="86"/>
      <c r="D51" s="118" t="s">
        <v>116</v>
      </c>
      <c r="E51" s="119"/>
      <c r="F51" s="119"/>
      <c r="G51" s="119"/>
      <c r="H51" s="119"/>
      <c r="I51" s="120"/>
      <c r="J51" s="20"/>
      <c r="K51" s="32"/>
      <c r="L51" s="32"/>
      <c r="M51" s="32"/>
      <c r="N51" s="32"/>
      <c r="O51" s="32"/>
      <c r="R51" s="2">
        <v>15</v>
      </c>
      <c r="S51" s="23">
        <v>0.88888888888888884</v>
      </c>
      <c r="T51" s="23">
        <v>0.1111111111111111</v>
      </c>
      <c r="U51" s="47">
        <v>0</v>
      </c>
    </row>
    <row r="52" spans="2:21" ht="37.5" customHeight="1" x14ac:dyDescent="0.15">
      <c r="B52" s="85"/>
      <c r="C52" s="86"/>
      <c r="D52" s="121" t="s">
        <v>117</v>
      </c>
      <c r="E52" s="122"/>
      <c r="F52" s="122"/>
      <c r="G52" s="122"/>
      <c r="H52" s="122"/>
      <c r="I52" s="123"/>
      <c r="J52" s="20"/>
      <c r="K52" s="32"/>
      <c r="L52" s="32"/>
      <c r="M52" s="32"/>
      <c r="N52" s="32"/>
      <c r="O52" s="32"/>
      <c r="R52" s="2">
        <v>14</v>
      </c>
      <c r="S52" s="48">
        <v>0.88888888888888884</v>
      </c>
      <c r="T52" s="30">
        <v>0.1111111111111111</v>
      </c>
      <c r="U52" s="30">
        <v>0</v>
      </c>
    </row>
    <row r="53" spans="2:21" ht="37.5" customHeight="1" x14ac:dyDescent="0.15">
      <c r="B53" s="85"/>
      <c r="C53" s="86"/>
      <c r="D53" s="118" t="s">
        <v>118</v>
      </c>
      <c r="E53" s="119"/>
      <c r="F53" s="119"/>
      <c r="G53" s="119"/>
      <c r="H53" s="119"/>
      <c r="I53" s="120"/>
      <c r="J53" s="20"/>
      <c r="K53" s="32"/>
      <c r="L53" s="32"/>
      <c r="M53" s="32"/>
      <c r="N53" s="32"/>
      <c r="O53" s="32"/>
      <c r="R53" s="2">
        <v>13</v>
      </c>
      <c r="S53" s="23">
        <v>0.96296296296296291</v>
      </c>
      <c r="T53" s="23">
        <v>3.7037037037037035E-2</v>
      </c>
      <c r="U53" s="23">
        <v>0</v>
      </c>
    </row>
    <row r="54" spans="2:21" ht="37.5" customHeight="1" x14ac:dyDescent="0.15">
      <c r="B54" s="85" t="s">
        <v>40</v>
      </c>
      <c r="C54" s="86" t="s">
        <v>68</v>
      </c>
      <c r="D54" s="121" t="s">
        <v>119</v>
      </c>
      <c r="E54" s="122"/>
      <c r="F54" s="122"/>
      <c r="G54" s="122"/>
      <c r="H54" s="122"/>
      <c r="I54" s="123"/>
      <c r="J54" s="20"/>
      <c r="K54" s="32"/>
      <c r="L54" s="32"/>
      <c r="M54" s="32"/>
      <c r="N54" s="32"/>
      <c r="O54" s="32"/>
      <c r="R54" s="2">
        <v>12</v>
      </c>
      <c r="S54" s="30">
        <v>0.92592592592592593</v>
      </c>
      <c r="T54" s="30">
        <v>7.407407407407407E-2</v>
      </c>
      <c r="U54" s="30">
        <v>0</v>
      </c>
    </row>
    <row r="55" spans="2:21" ht="37.5" customHeight="1" x14ac:dyDescent="0.15">
      <c r="B55" s="85"/>
      <c r="C55" s="86"/>
      <c r="D55" s="118" t="s">
        <v>120</v>
      </c>
      <c r="E55" s="119"/>
      <c r="F55" s="119"/>
      <c r="G55" s="119"/>
      <c r="H55" s="119"/>
      <c r="I55" s="120"/>
      <c r="J55" s="20"/>
      <c r="K55" s="32"/>
      <c r="L55" s="32"/>
      <c r="M55" s="32"/>
      <c r="N55" s="32"/>
      <c r="O55" s="32"/>
      <c r="R55" s="2">
        <v>11</v>
      </c>
      <c r="S55" s="23">
        <v>0.96296296296296291</v>
      </c>
      <c r="T55" s="23">
        <v>3.7037037037037035E-2</v>
      </c>
      <c r="U55" s="23">
        <v>0</v>
      </c>
    </row>
    <row r="56" spans="2:21" ht="37.5" customHeight="1" x14ac:dyDescent="0.15">
      <c r="B56" s="85"/>
      <c r="C56" s="86" t="s">
        <v>11</v>
      </c>
      <c r="D56" s="121" t="s">
        <v>121</v>
      </c>
      <c r="E56" s="122"/>
      <c r="F56" s="122"/>
      <c r="G56" s="122"/>
      <c r="H56" s="122"/>
      <c r="I56" s="123"/>
      <c r="J56" s="20"/>
      <c r="K56" s="32"/>
      <c r="L56" s="32"/>
      <c r="M56" s="32"/>
      <c r="N56" s="32"/>
      <c r="O56" s="32"/>
      <c r="R56" s="2">
        <v>10</v>
      </c>
      <c r="S56" s="30">
        <v>0.62264150943396224</v>
      </c>
      <c r="T56" s="30">
        <v>0.37735849056603776</v>
      </c>
      <c r="U56" s="30">
        <v>0</v>
      </c>
    </row>
    <row r="57" spans="2:21" ht="37.5" customHeight="1" x14ac:dyDescent="0.15">
      <c r="B57" s="85"/>
      <c r="C57" s="86"/>
      <c r="D57" s="118" t="s">
        <v>122</v>
      </c>
      <c r="E57" s="119"/>
      <c r="F57" s="119"/>
      <c r="G57" s="119"/>
      <c r="H57" s="119"/>
      <c r="I57" s="120"/>
      <c r="J57" s="20"/>
      <c r="K57" s="32"/>
      <c r="L57" s="32"/>
      <c r="M57" s="32"/>
      <c r="N57" s="32"/>
      <c r="O57" s="32"/>
      <c r="R57" s="2">
        <v>9</v>
      </c>
      <c r="S57" s="23">
        <v>0.66666666666666663</v>
      </c>
      <c r="T57" s="23">
        <v>0.22222222222222221</v>
      </c>
      <c r="U57" s="23">
        <v>0.1111111111111111</v>
      </c>
    </row>
    <row r="58" spans="2:21" ht="37.5" customHeight="1" x14ac:dyDescent="0.15">
      <c r="B58" s="85" t="s">
        <v>39</v>
      </c>
      <c r="C58" s="86" t="s">
        <v>12</v>
      </c>
      <c r="D58" s="121" t="s">
        <v>123</v>
      </c>
      <c r="E58" s="122"/>
      <c r="F58" s="122"/>
      <c r="G58" s="122"/>
      <c r="H58" s="122"/>
      <c r="I58" s="123"/>
      <c r="J58" s="20"/>
      <c r="K58" s="32"/>
      <c r="L58" s="32"/>
      <c r="M58" s="32"/>
      <c r="N58" s="32"/>
      <c r="O58" s="32"/>
      <c r="R58" s="2">
        <v>8</v>
      </c>
      <c r="S58" s="30">
        <v>0.96296296296296291</v>
      </c>
      <c r="T58" s="30">
        <v>1.8518518518518517E-2</v>
      </c>
      <c r="U58" s="30">
        <v>1.8518518518518517E-2</v>
      </c>
    </row>
    <row r="59" spans="2:21" ht="37.5" customHeight="1" x14ac:dyDescent="0.15">
      <c r="B59" s="85"/>
      <c r="C59" s="86"/>
      <c r="D59" s="118" t="s">
        <v>124</v>
      </c>
      <c r="E59" s="119"/>
      <c r="F59" s="119"/>
      <c r="G59" s="119"/>
      <c r="H59" s="119"/>
      <c r="I59" s="120"/>
      <c r="J59" s="20"/>
      <c r="K59" s="32"/>
      <c r="L59" s="32"/>
      <c r="M59" s="32"/>
      <c r="N59" s="32"/>
      <c r="O59" s="32"/>
      <c r="R59" s="2">
        <v>7</v>
      </c>
      <c r="S59" s="23">
        <v>0.88888888888888884</v>
      </c>
      <c r="T59" s="23">
        <v>3.7037037037037035E-2</v>
      </c>
      <c r="U59" s="23">
        <v>7.407407407407407E-2</v>
      </c>
    </row>
    <row r="60" spans="2:21" ht="37.5" customHeight="1" x14ac:dyDescent="0.15">
      <c r="B60" s="85"/>
      <c r="C60" s="86" t="s">
        <v>69</v>
      </c>
      <c r="D60" s="121" t="s">
        <v>125</v>
      </c>
      <c r="E60" s="122"/>
      <c r="F60" s="122"/>
      <c r="G60" s="122"/>
      <c r="H60" s="122"/>
      <c r="I60" s="123"/>
      <c r="J60" s="20"/>
      <c r="K60" s="32"/>
      <c r="L60" s="32"/>
      <c r="M60" s="32"/>
      <c r="N60" s="32"/>
      <c r="O60" s="32"/>
      <c r="R60" s="2">
        <v>6</v>
      </c>
      <c r="S60" s="30">
        <v>0.94444444444444442</v>
      </c>
      <c r="T60" s="30">
        <v>1.8518518518518517E-2</v>
      </c>
      <c r="U60" s="30">
        <v>3.7037037037037035E-2</v>
      </c>
    </row>
    <row r="61" spans="2:21" ht="37.5" customHeight="1" x14ac:dyDescent="0.15">
      <c r="B61" s="85"/>
      <c r="C61" s="86"/>
      <c r="D61" s="118" t="s">
        <v>126</v>
      </c>
      <c r="E61" s="119"/>
      <c r="F61" s="119"/>
      <c r="G61" s="119"/>
      <c r="H61" s="119"/>
      <c r="I61" s="120"/>
      <c r="J61" s="20"/>
      <c r="K61" s="32"/>
      <c r="L61" s="32"/>
      <c r="M61" s="32"/>
      <c r="N61" s="32"/>
      <c r="O61" s="32"/>
      <c r="R61" s="2">
        <v>5</v>
      </c>
      <c r="S61" s="23">
        <v>0.7407407407407407</v>
      </c>
      <c r="T61" s="23">
        <v>0.22222222222222221</v>
      </c>
      <c r="U61" s="23">
        <v>3.7037037037037035E-2</v>
      </c>
    </row>
    <row r="62" spans="2:21" ht="37.5" customHeight="1" x14ac:dyDescent="0.15">
      <c r="B62" s="85"/>
      <c r="C62" s="86"/>
      <c r="D62" s="121" t="s">
        <v>127</v>
      </c>
      <c r="E62" s="122"/>
      <c r="F62" s="122"/>
      <c r="G62" s="122"/>
      <c r="H62" s="122"/>
      <c r="I62" s="123"/>
      <c r="J62" s="20"/>
      <c r="K62" s="32"/>
      <c r="L62" s="32"/>
      <c r="M62" s="32"/>
      <c r="N62" s="32"/>
      <c r="O62" s="32"/>
      <c r="R62" s="2">
        <v>4</v>
      </c>
      <c r="S62" s="30">
        <v>0.81481481481481477</v>
      </c>
      <c r="T62" s="30">
        <v>0.16666666666666666</v>
      </c>
      <c r="U62" s="30">
        <v>1.8518518518518517E-2</v>
      </c>
    </row>
    <row r="63" spans="2:21" ht="37.5" customHeight="1" x14ac:dyDescent="0.15">
      <c r="B63" s="85" t="s">
        <v>93</v>
      </c>
      <c r="C63" s="86" t="s">
        <v>13</v>
      </c>
      <c r="D63" s="118" t="s">
        <v>128</v>
      </c>
      <c r="E63" s="119"/>
      <c r="F63" s="119"/>
      <c r="G63" s="119"/>
      <c r="H63" s="119"/>
      <c r="I63" s="120"/>
      <c r="J63" s="20"/>
      <c r="K63" s="32"/>
      <c r="L63" s="32"/>
      <c r="M63" s="32"/>
      <c r="N63" s="32"/>
      <c r="O63" s="32"/>
      <c r="R63" s="2">
        <v>3</v>
      </c>
      <c r="S63" s="23">
        <v>0.87037037037037035</v>
      </c>
      <c r="T63" s="23">
        <v>0.1111111111111111</v>
      </c>
      <c r="U63" s="23">
        <v>1.8518518518518517E-2</v>
      </c>
    </row>
    <row r="64" spans="2:21" ht="37.5" customHeight="1" x14ac:dyDescent="0.15">
      <c r="B64" s="85"/>
      <c r="C64" s="86"/>
      <c r="D64" s="121" t="s">
        <v>129</v>
      </c>
      <c r="E64" s="122"/>
      <c r="F64" s="122"/>
      <c r="G64" s="122"/>
      <c r="H64" s="122"/>
      <c r="I64" s="123"/>
      <c r="J64" s="20"/>
      <c r="K64" s="32"/>
      <c r="L64" s="32"/>
      <c r="M64" s="32"/>
      <c r="N64" s="32"/>
      <c r="O64" s="32"/>
      <c r="R64" s="2">
        <v>2</v>
      </c>
      <c r="S64" s="30">
        <v>0.92592592592592593</v>
      </c>
      <c r="T64" s="30">
        <v>5.5555555555555552E-2</v>
      </c>
      <c r="U64" s="30">
        <v>1.8518518518518517E-2</v>
      </c>
    </row>
    <row r="65" spans="2:21" ht="37.5" customHeight="1" x14ac:dyDescent="0.15">
      <c r="B65" s="85"/>
      <c r="C65" s="86"/>
      <c r="D65" s="118" t="s">
        <v>130</v>
      </c>
      <c r="E65" s="119"/>
      <c r="F65" s="119"/>
      <c r="G65" s="119"/>
      <c r="H65" s="119"/>
      <c r="I65" s="120"/>
      <c r="J65" s="20"/>
      <c r="K65" s="32"/>
      <c r="L65" s="32"/>
      <c r="M65" s="32"/>
      <c r="N65" s="32"/>
      <c r="O65" s="32"/>
      <c r="R65" s="2">
        <v>1</v>
      </c>
      <c r="S65" s="23">
        <v>0.88888888888888884</v>
      </c>
      <c r="T65" s="23">
        <v>9.2592592592592587E-2</v>
      </c>
      <c r="U65" s="23">
        <v>1.8518518518518517E-2</v>
      </c>
    </row>
    <row r="70" spans="2:21" x14ac:dyDescent="0.15">
      <c r="R70" s="2">
        <v>17</v>
      </c>
      <c r="S70" s="2">
        <v>0.98148148148148151</v>
      </c>
      <c r="T70" s="2">
        <v>1.8518518518518517E-2</v>
      </c>
      <c r="U70" s="2">
        <v>0</v>
      </c>
    </row>
    <row r="71" spans="2:21" x14ac:dyDescent="0.15">
      <c r="R71" s="2">
        <v>16</v>
      </c>
      <c r="S71" s="2">
        <v>0.92592592592592593</v>
      </c>
      <c r="T71" s="2">
        <v>7.407407407407407E-2</v>
      </c>
      <c r="U71" s="2">
        <v>0</v>
      </c>
    </row>
    <row r="72" spans="2:21" x14ac:dyDescent="0.15">
      <c r="R72" s="2">
        <v>15</v>
      </c>
      <c r="S72" s="2">
        <v>0.88888888888888884</v>
      </c>
      <c r="T72" s="2">
        <v>0.1111111111111111</v>
      </c>
      <c r="U72" s="2">
        <v>0</v>
      </c>
    </row>
    <row r="73" spans="2:21" x14ac:dyDescent="0.15">
      <c r="R73" s="2">
        <v>14</v>
      </c>
      <c r="S73" s="2">
        <v>0.88888888888888884</v>
      </c>
      <c r="T73" s="2">
        <v>0.1111111111111111</v>
      </c>
      <c r="U73" s="2">
        <v>0</v>
      </c>
    </row>
    <row r="74" spans="2:21" x14ac:dyDescent="0.15">
      <c r="R74" s="2">
        <v>13</v>
      </c>
      <c r="S74" s="2">
        <v>0.96296296296296291</v>
      </c>
      <c r="T74" s="2">
        <v>3.7037037037037035E-2</v>
      </c>
      <c r="U74" s="2">
        <v>0</v>
      </c>
    </row>
    <row r="75" spans="2:21" x14ac:dyDescent="0.15">
      <c r="R75" s="2">
        <v>12</v>
      </c>
      <c r="S75" s="2">
        <v>0.92592592592592593</v>
      </c>
      <c r="T75" s="2">
        <v>7.407407407407407E-2</v>
      </c>
      <c r="U75" s="2">
        <v>0</v>
      </c>
    </row>
    <row r="76" spans="2:21" x14ac:dyDescent="0.15">
      <c r="R76" s="2">
        <v>11</v>
      </c>
      <c r="S76" s="2">
        <v>0.96296296296296291</v>
      </c>
      <c r="T76" s="2">
        <v>3.7037037037037035E-2</v>
      </c>
      <c r="U76" s="2">
        <v>0</v>
      </c>
    </row>
    <row r="77" spans="2:21" x14ac:dyDescent="0.15">
      <c r="R77" s="2">
        <v>10</v>
      </c>
      <c r="S77" s="2">
        <v>0.62264150943396224</v>
      </c>
      <c r="T77" s="2">
        <v>0.37735849056603776</v>
      </c>
      <c r="U77" s="2">
        <v>0</v>
      </c>
    </row>
    <row r="78" spans="2:21" x14ac:dyDescent="0.15">
      <c r="R78" s="2">
        <v>9</v>
      </c>
      <c r="S78" s="2">
        <v>0.66666666666666663</v>
      </c>
      <c r="T78" s="2">
        <v>0.22222222222222221</v>
      </c>
      <c r="U78" s="2">
        <v>0.1111111111111111</v>
      </c>
    </row>
    <row r="79" spans="2:21" x14ac:dyDescent="0.15">
      <c r="R79" s="2">
        <v>8</v>
      </c>
      <c r="S79" s="2">
        <v>0.96296296296296291</v>
      </c>
      <c r="T79" s="2">
        <v>1.8518518518518517E-2</v>
      </c>
      <c r="U79" s="2">
        <v>1.8518518518518517E-2</v>
      </c>
    </row>
    <row r="80" spans="2:21" x14ac:dyDescent="0.15">
      <c r="R80" s="2">
        <v>7</v>
      </c>
      <c r="S80" s="2">
        <v>0.88888888888888884</v>
      </c>
      <c r="T80" s="2">
        <v>3.7037037037037035E-2</v>
      </c>
      <c r="U80" s="2">
        <v>7.407407407407407E-2</v>
      </c>
    </row>
    <row r="81" spans="18:21" x14ac:dyDescent="0.15">
      <c r="R81" s="2">
        <v>6</v>
      </c>
      <c r="S81" s="2">
        <v>0.94444444444444442</v>
      </c>
      <c r="T81" s="2">
        <v>1.8518518518518517E-2</v>
      </c>
      <c r="U81" s="2">
        <v>3.7037037037037035E-2</v>
      </c>
    </row>
    <row r="82" spans="18:21" x14ac:dyDescent="0.15">
      <c r="R82" s="2">
        <v>5</v>
      </c>
      <c r="S82" s="2">
        <v>0.7407407407407407</v>
      </c>
      <c r="T82" s="2">
        <v>0.22222222222222221</v>
      </c>
      <c r="U82" s="2">
        <v>3.7037037037037035E-2</v>
      </c>
    </row>
    <row r="83" spans="18:21" x14ac:dyDescent="0.15">
      <c r="R83" s="2">
        <v>4</v>
      </c>
      <c r="S83" s="2">
        <v>0.81481481481481477</v>
      </c>
      <c r="T83" s="2">
        <v>0.16666666666666666</v>
      </c>
      <c r="U83" s="2">
        <v>1.8518518518518517E-2</v>
      </c>
    </row>
    <row r="84" spans="18:21" x14ac:dyDescent="0.15">
      <c r="R84" s="2">
        <v>3</v>
      </c>
      <c r="S84" s="2">
        <v>0.87037037037037035</v>
      </c>
      <c r="T84" s="2">
        <v>0.1111111111111111</v>
      </c>
      <c r="U84" s="2">
        <v>1.8518518518518517E-2</v>
      </c>
    </row>
    <row r="85" spans="18:21" x14ac:dyDescent="0.15">
      <c r="R85" s="2">
        <v>2</v>
      </c>
      <c r="S85" s="2">
        <v>0.92592592592592593</v>
      </c>
      <c r="T85" s="2">
        <v>5.5555555555555552E-2</v>
      </c>
      <c r="U85" s="2">
        <v>1.8518518518518517E-2</v>
      </c>
    </row>
    <row r="86" spans="18:21" x14ac:dyDescent="0.15">
      <c r="R86" s="2">
        <v>1</v>
      </c>
      <c r="S86" s="2">
        <v>0.88888888888888884</v>
      </c>
      <c r="T86" s="2">
        <v>9.2592592592592587E-2</v>
      </c>
      <c r="U86" s="2">
        <v>1.8518518518518517E-2</v>
      </c>
    </row>
  </sheetData>
  <sortState xmlns:xlrd2="http://schemas.microsoft.com/office/spreadsheetml/2017/richdata2" ref="R70:U86">
    <sortCondition descending="1" ref="R70:R86"/>
  </sortState>
  <mergeCells count="83">
    <mergeCell ref="B63:B65"/>
    <mergeCell ref="C63:C65"/>
    <mergeCell ref="D63:I63"/>
    <mergeCell ref="D64:I64"/>
    <mergeCell ref="D65:I65"/>
    <mergeCell ref="B58:B62"/>
    <mergeCell ref="C58:C59"/>
    <mergeCell ref="D58:I58"/>
    <mergeCell ref="D59:I59"/>
    <mergeCell ref="C60:C62"/>
    <mergeCell ref="D60:I60"/>
    <mergeCell ref="D61:I61"/>
    <mergeCell ref="D62:I62"/>
    <mergeCell ref="B54:B57"/>
    <mergeCell ref="C54:C55"/>
    <mergeCell ref="D54:I54"/>
    <mergeCell ref="D55:I55"/>
    <mergeCell ref="C56:C57"/>
    <mergeCell ref="D56:I56"/>
    <mergeCell ref="D57:I57"/>
    <mergeCell ref="B49:B53"/>
    <mergeCell ref="C49:C53"/>
    <mergeCell ref="D49:I49"/>
    <mergeCell ref="D50:I50"/>
    <mergeCell ref="D51:I51"/>
    <mergeCell ref="D52:I52"/>
    <mergeCell ref="D53:I53"/>
    <mergeCell ref="K40:O45"/>
    <mergeCell ref="D42:D45"/>
    <mergeCell ref="D48:I48"/>
    <mergeCell ref="K48:L48"/>
    <mergeCell ref="M48:N48"/>
    <mergeCell ref="A47:I47"/>
    <mergeCell ref="B31:B45"/>
    <mergeCell ref="C31:C35"/>
    <mergeCell ref="D31:D33"/>
    <mergeCell ref="H31:H35"/>
    <mergeCell ref="I31:I35"/>
    <mergeCell ref="I36:I39"/>
    <mergeCell ref="C40:C45"/>
    <mergeCell ref="D40:D41"/>
    <mergeCell ref="H40:H45"/>
    <mergeCell ref="I40:I45"/>
    <mergeCell ref="K31:O35"/>
    <mergeCell ref="D34:D35"/>
    <mergeCell ref="C36:C39"/>
    <mergeCell ref="D36:D37"/>
    <mergeCell ref="H36:H39"/>
    <mergeCell ref="K36:O39"/>
    <mergeCell ref="K23:O26"/>
    <mergeCell ref="C27:C30"/>
    <mergeCell ref="D27:D28"/>
    <mergeCell ref="H27:H30"/>
    <mergeCell ref="I27:I30"/>
    <mergeCell ref="K27:O30"/>
    <mergeCell ref="D29:D30"/>
    <mergeCell ref="K13:O22"/>
    <mergeCell ref="D17:D19"/>
    <mergeCell ref="H17:H19"/>
    <mergeCell ref="I17:I19"/>
    <mergeCell ref="D20:D22"/>
    <mergeCell ref="H20:H22"/>
    <mergeCell ref="I20:I22"/>
    <mergeCell ref="B13:B30"/>
    <mergeCell ref="C13:C22"/>
    <mergeCell ref="D13:D16"/>
    <mergeCell ref="H13:H16"/>
    <mergeCell ref="I13:I16"/>
    <mergeCell ref="C23:C26"/>
    <mergeCell ref="D23:D25"/>
    <mergeCell ref="H23:H26"/>
    <mergeCell ref="I23:I26"/>
    <mergeCell ref="A1:O1"/>
    <mergeCell ref="B5:I5"/>
    <mergeCell ref="K5:O8"/>
    <mergeCell ref="B8:I8"/>
    <mergeCell ref="B11:B12"/>
    <mergeCell ref="C11:C12"/>
    <mergeCell ref="D11:D12"/>
    <mergeCell ref="E11:E12"/>
    <mergeCell ref="F11:H11"/>
    <mergeCell ref="I11:I12"/>
    <mergeCell ref="K11:O12"/>
  </mergeCells>
  <phoneticPr fontId="1"/>
  <printOptions horizontalCentered="1"/>
  <pageMargins left="0.59055118110236227" right="0.59055118110236227" top="0.59055118110236227" bottom="0.59055118110236227" header="0.31496062992125984" footer="0.31496062992125984"/>
  <pageSetup paperSize="8"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I124"/>
  <sheetViews>
    <sheetView zoomScale="75" zoomScaleNormal="75" workbookViewId="0">
      <pane xSplit="5" ySplit="3" topLeftCell="F42" activePane="bottomRight" state="frozen"/>
      <selection pane="topRight" activeCell="F1" sqref="F1"/>
      <selection pane="bottomLeft" activeCell="A4" sqref="A4"/>
      <selection pane="bottomRight" activeCell="BY5" sqref="BY5:BY37"/>
    </sheetView>
  </sheetViews>
  <sheetFormatPr defaultColWidth="9" defaultRowHeight="13.5" x14ac:dyDescent="0.15"/>
  <cols>
    <col min="1" max="2" width="2.75" style="2" customWidth="1"/>
    <col min="3" max="3" width="23" style="2" customWidth="1"/>
    <col min="4" max="4" width="34" style="2" customWidth="1"/>
    <col min="5" max="5" width="45" style="2" customWidth="1"/>
    <col min="6" max="67" width="3.75" style="2" customWidth="1"/>
    <col min="68" max="68" width="9" style="2"/>
    <col min="69" max="73" width="4.125" style="14" customWidth="1"/>
    <col min="74" max="75" width="8.5" style="14" customWidth="1"/>
    <col min="76" max="76" width="5.75" style="2" customWidth="1"/>
    <col min="77" max="80" width="11.125" style="2" customWidth="1"/>
    <col min="81" max="81" width="9.375" style="16" customWidth="1"/>
    <col min="82" max="85" width="7.75" style="16" customWidth="1"/>
    <col min="86" max="16384" width="9" style="2"/>
  </cols>
  <sheetData>
    <row r="1" spans="1:87" ht="21" x14ac:dyDescent="0.15">
      <c r="A1" s="1" t="s">
        <v>205</v>
      </c>
      <c r="BQ1" s="3" t="s">
        <v>0</v>
      </c>
      <c r="BR1" s="4" t="s">
        <v>1</v>
      </c>
      <c r="BS1" s="4" t="s">
        <v>2</v>
      </c>
      <c r="BT1" s="4" t="s">
        <v>3</v>
      </c>
      <c r="BU1" s="5" t="s">
        <v>4</v>
      </c>
      <c r="CC1" s="3" t="s">
        <v>0</v>
      </c>
      <c r="CD1" s="4" t="s">
        <v>1</v>
      </c>
      <c r="CE1" s="4" t="s">
        <v>2</v>
      </c>
      <c r="CF1" s="4" t="s">
        <v>3</v>
      </c>
      <c r="CG1" s="5" t="s">
        <v>4</v>
      </c>
    </row>
    <row r="2" spans="1:87" ht="21" customHeight="1" x14ac:dyDescent="0.15">
      <c r="A2" s="162" t="s">
        <v>58</v>
      </c>
      <c r="B2" s="162"/>
      <c r="C2" s="162"/>
      <c r="D2" s="163"/>
      <c r="E2" s="151" t="s">
        <v>64</v>
      </c>
      <c r="BQ2" s="124" t="s">
        <v>9</v>
      </c>
      <c r="BR2" s="126" t="s">
        <v>7</v>
      </c>
      <c r="BS2" s="126" t="s">
        <v>8</v>
      </c>
      <c r="BT2" s="128" t="s">
        <v>5</v>
      </c>
      <c r="BU2" s="130" t="s">
        <v>6</v>
      </c>
      <c r="CC2" s="124" t="s">
        <v>9</v>
      </c>
      <c r="CD2" s="126" t="s">
        <v>7</v>
      </c>
      <c r="CE2" s="126" t="s">
        <v>8</v>
      </c>
      <c r="CF2" s="128" t="s">
        <v>5</v>
      </c>
      <c r="CG2" s="130" t="s">
        <v>6</v>
      </c>
    </row>
    <row r="3" spans="1:87" ht="49.5" customHeight="1" x14ac:dyDescent="0.15">
      <c r="A3" s="194"/>
      <c r="B3" s="194"/>
      <c r="C3" s="194"/>
      <c r="D3" s="195"/>
      <c r="E3" s="154"/>
      <c r="F3" s="36"/>
      <c r="G3" s="36" t="s">
        <v>159</v>
      </c>
      <c r="H3" s="36" t="s">
        <v>213</v>
      </c>
      <c r="I3" s="27" t="s">
        <v>214</v>
      </c>
      <c r="J3" s="36" t="s">
        <v>161</v>
      </c>
      <c r="K3" s="36" t="s">
        <v>215</v>
      </c>
      <c r="L3" s="36" t="s">
        <v>162</v>
      </c>
      <c r="M3" s="36" t="s">
        <v>163</v>
      </c>
      <c r="N3" s="36" t="s">
        <v>164</v>
      </c>
      <c r="O3" s="36" t="s">
        <v>165</v>
      </c>
      <c r="P3" s="36" t="s">
        <v>166</v>
      </c>
      <c r="Q3" s="36" t="s">
        <v>167</v>
      </c>
      <c r="R3" s="36" t="s">
        <v>168</v>
      </c>
      <c r="S3" s="36" t="s">
        <v>169</v>
      </c>
      <c r="T3" s="36" t="s">
        <v>170</v>
      </c>
      <c r="U3" s="36" t="s">
        <v>171</v>
      </c>
      <c r="V3" s="36" t="s">
        <v>216</v>
      </c>
      <c r="W3" s="53" t="s">
        <v>160</v>
      </c>
      <c r="X3" s="36" t="s">
        <v>173</v>
      </c>
      <c r="Y3" s="36" t="s">
        <v>174</v>
      </c>
      <c r="Z3" s="36" t="s">
        <v>175</v>
      </c>
      <c r="AA3" s="36" t="s">
        <v>176</v>
      </c>
      <c r="AB3" s="36" t="s">
        <v>177</v>
      </c>
      <c r="AC3" s="36" t="s">
        <v>178</v>
      </c>
      <c r="AD3" s="36" t="s">
        <v>179</v>
      </c>
      <c r="AE3" s="36" t="s">
        <v>180</v>
      </c>
      <c r="AF3" s="36" t="s">
        <v>181</v>
      </c>
      <c r="AG3" s="36" t="s">
        <v>182</v>
      </c>
      <c r="AH3" s="36" t="s">
        <v>183</v>
      </c>
      <c r="AI3" s="36" t="s">
        <v>217</v>
      </c>
      <c r="AJ3" s="36" t="s">
        <v>184</v>
      </c>
      <c r="AK3" s="36" t="s">
        <v>218</v>
      </c>
      <c r="AL3" s="36" t="s">
        <v>219</v>
      </c>
      <c r="AM3" s="36" t="s">
        <v>185</v>
      </c>
      <c r="AN3" s="36" t="s">
        <v>186</v>
      </c>
      <c r="AO3" s="36" t="s">
        <v>187</v>
      </c>
      <c r="AP3" s="36" t="s">
        <v>220</v>
      </c>
      <c r="AQ3" s="36" t="s">
        <v>134</v>
      </c>
      <c r="AR3" s="36" t="s">
        <v>188</v>
      </c>
      <c r="AS3" s="36" t="s">
        <v>221</v>
      </c>
      <c r="AT3" s="53" t="s">
        <v>189</v>
      </c>
      <c r="AU3" s="36" t="s">
        <v>190</v>
      </c>
      <c r="AV3" s="36" t="s">
        <v>191</v>
      </c>
      <c r="AW3" s="36" t="s">
        <v>192</v>
      </c>
      <c r="AX3" s="36" t="s">
        <v>193</v>
      </c>
      <c r="AY3" s="36" t="s">
        <v>194</v>
      </c>
      <c r="AZ3" s="36" t="s">
        <v>172</v>
      </c>
      <c r="BA3" s="36" t="s">
        <v>222</v>
      </c>
      <c r="BB3" s="36" t="s">
        <v>195</v>
      </c>
      <c r="BC3" s="36" t="s">
        <v>196</v>
      </c>
      <c r="BD3" s="36" t="s">
        <v>223</v>
      </c>
      <c r="BE3" s="36" t="s">
        <v>197</v>
      </c>
      <c r="BF3" s="36" t="s">
        <v>224</v>
      </c>
      <c r="BG3" s="36" t="s">
        <v>225</v>
      </c>
      <c r="BH3" s="36" t="s">
        <v>226</v>
      </c>
      <c r="BK3" s="36"/>
      <c r="BL3" s="36"/>
      <c r="BM3" s="36"/>
      <c r="BN3" s="36"/>
      <c r="BO3" s="13"/>
      <c r="BQ3" s="125"/>
      <c r="BR3" s="127"/>
      <c r="BS3" s="127"/>
      <c r="BT3" s="129"/>
      <c r="BU3" s="131"/>
      <c r="CC3" s="125"/>
      <c r="CD3" s="127"/>
      <c r="CE3" s="127"/>
      <c r="CF3" s="129"/>
      <c r="CG3" s="131"/>
      <c r="CH3" s="6" t="s">
        <v>227</v>
      </c>
    </row>
    <row r="4" spans="1:87" ht="21" customHeight="1" x14ac:dyDescent="0.15">
      <c r="A4" s="8" t="s">
        <v>23</v>
      </c>
      <c r="B4" s="9" t="s">
        <v>22</v>
      </c>
      <c r="C4" s="9" t="s">
        <v>21</v>
      </c>
      <c r="D4" s="10" t="s">
        <v>24</v>
      </c>
      <c r="E4" s="157"/>
      <c r="AA4" s="36"/>
      <c r="BQ4" s="15">
        <v>5</v>
      </c>
      <c r="BR4" s="15">
        <v>4</v>
      </c>
      <c r="BS4" s="15">
        <v>2</v>
      </c>
      <c r="BT4" s="15">
        <v>1</v>
      </c>
      <c r="BU4" s="15">
        <v>0</v>
      </c>
      <c r="BV4" s="15" t="s">
        <v>70</v>
      </c>
      <c r="BW4" s="15"/>
      <c r="CC4" s="17">
        <v>5</v>
      </c>
      <c r="CD4" s="17">
        <v>4</v>
      </c>
      <c r="CE4" s="17">
        <v>2</v>
      </c>
      <c r="CF4" s="17">
        <v>1</v>
      </c>
      <c r="CG4" s="17">
        <v>0</v>
      </c>
    </row>
    <row r="5" spans="1:87" ht="19.5" customHeight="1" x14ac:dyDescent="0.15">
      <c r="A5" s="196" t="s">
        <v>37</v>
      </c>
      <c r="B5" s="199" t="s">
        <v>17</v>
      </c>
      <c r="C5" s="86" t="s">
        <v>30</v>
      </c>
      <c r="D5" s="52" t="s">
        <v>212</v>
      </c>
      <c r="E5" s="201" t="s">
        <v>255</v>
      </c>
      <c r="G5" s="12">
        <v>4</v>
      </c>
      <c r="H5" s="11">
        <v>4</v>
      </c>
      <c r="I5" s="56">
        <v>4</v>
      </c>
      <c r="J5" s="12">
        <v>4</v>
      </c>
      <c r="K5" s="12">
        <v>4</v>
      </c>
      <c r="L5" s="12">
        <v>4</v>
      </c>
      <c r="M5" s="12">
        <v>0</v>
      </c>
      <c r="N5" s="11">
        <v>4</v>
      </c>
      <c r="O5" s="12">
        <v>4</v>
      </c>
      <c r="P5" s="12">
        <v>5</v>
      </c>
      <c r="Q5" s="12">
        <v>5</v>
      </c>
      <c r="R5" s="12">
        <v>2</v>
      </c>
      <c r="S5" s="12">
        <v>2</v>
      </c>
      <c r="T5" s="12">
        <v>4</v>
      </c>
      <c r="U5" s="12">
        <v>4</v>
      </c>
      <c r="V5" s="11">
        <v>4</v>
      </c>
      <c r="W5" s="12">
        <v>4</v>
      </c>
      <c r="X5" s="12">
        <v>0</v>
      </c>
      <c r="Y5" s="12">
        <v>4</v>
      </c>
      <c r="Z5" s="12">
        <v>4</v>
      </c>
      <c r="AA5" s="11">
        <v>2</v>
      </c>
      <c r="AB5" s="11">
        <v>0</v>
      </c>
      <c r="AC5" s="12">
        <v>4</v>
      </c>
      <c r="AD5" s="11">
        <v>5</v>
      </c>
      <c r="AE5" s="11">
        <v>4</v>
      </c>
      <c r="AF5" s="11">
        <v>2</v>
      </c>
      <c r="AG5" s="12">
        <v>4</v>
      </c>
      <c r="AH5" s="12">
        <v>4</v>
      </c>
      <c r="AI5" s="12">
        <v>4</v>
      </c>
      <c r="AJ5" s="11">
        <v>4</v>
      </c>
      <c r="AK5" s="11">
        <v>4</v>
      </c>
      <c r="AL5" s="12">
        <v>4</v>
      </c>
      <c r="AM5" s="12">
        <v>4</v>
      </c>
      <c r="AN5" s="11">
        <v>4</v>
      </c>
      <c r="AO5" s="12">
        <v>4</v>
      </c>
      <c r="AP5" s="12">
        <v>2</v>
      </c>
      <c r="AQ5" s="12">
        <v>4</v>
      </c>
      <c r="AR5" s="11">
        <v>2</v>
      </c>
      <c r="AS5" s="11">
        <v>4</v>
      </c>
      <c r="AT5" s="11">
        <v>4</v>
      </c>
      <c r="AU5" s="12">
        <v>4</v>
      </c>
      <c r="AV5" s="11">
        <v>2</v>
      </c>
      <c r="AW5" s="12">
        <v>4</v>
      </c>
      <c r="AX5" s="12">
        <v>5</v>
      </c>
      <c r="AY5" s="12">
        <v>4</v>
      </c>
      <c r="AZ5" s="12">
        <v>5</v>
      </c>
      <c r="BA5" s="12">
        <v>4</v>
      </c>
      <c r="BB5" s="12">
        <v>0</v>
      </c>
      <c r="BC5" s="12">
        <v>5</v>
      </c>
      <c r="BD5" s="12">
        <v>4</v>
      </c>
      <c r="BE5" s="12">
        <v>4</v>
      </c>
      <c r="BF5" s="12">
        <v>4</v>
      </c>
      <c r="BG5" s="12">
        <v>4</v>
      </c>
      <c r="BH5" s="12">
        <v>2</v>
      </c>
      <c r="BQ5" s="14">
        <f t="shared" ref="BQ5:BU14" si="0">COUNTIF($F5:$BO5,BQ$4)</f>
        <v>6</v>
      </c>
      <c r="BR5" s="14">
        <f t="shared" si="0"/>
        <v>36</v>
      </c>
      <c r="BS5" s="14">
        <f t="shared" si="0"/>
        <v>8</v>
      </c>
      <c r="BT5" s="14">
        <f t="shared" si="0"/>
        <v>0</v>
      </c>
      <c r="BU5" s="14">
        <f t="shared" si="0"/>
        <v>4</v>
      </c>
      <c r="BV5" s="34">
        <f>(BQ5*5+BR5*4+BS5*2+BT5*1)/SUM(BQ5:BT5)</f>
        <v>3.8</v>
      </c>
      <c r="BW5" s="19">
        <f t="shared" ref="BW5:BW37" si="1">ROUND(BV5,1)</f>
        <v>3.8</v>
      </c>
      <c r="BX5" s="2" t="str">
        <f>IF(BV5&gt;=4,"A",IF(BV5&gt;=3,"B","C"))</f>
        <v>B</v>
      </c>
      <c r="BY5" s="2" t="str">
        <f>BX5&amp;"("&amp;BW5&amp;")"</f>
        <v>B(3.8)</v>
      </c>
      <c r="BZ5" s="55" t="str">
        <f>CA5&amp;CB5</f>
        <v>▽-0.1</v>
      </c>
      <c r="CA5" s="2" t="str">
        <f>IF(CB5&gt;0,"⬆",IF(CB5&lt;0,"▽","±"))</f>
        <v>▽</v>
      </c>
      <c r="CB5" s="37">
        <f t="shared" ref="CB5:CB22" si="2">BW5-CH5</f>
        <v>-0.10000000000000009</v>
      </c>
      <c r="CC5" s="18">
        <f t="shared" ref="CC5:CC37" si="3">BQ5/SUM($BQ5:$BU5)</f>
        <v>0.1111111111111111</v>
      </c>
      <c r="CD5" s="18">
        <f t="shared" ref="CD5:CD37" si="4">BR5/SUM($BQ5:$BU5)</f>
        <v>0.66666666666666663</v>
      </c>
      <c r="CE5" s="18">
        <f t="shared" ref="CE5:CG37" si="5">BS5/SUM($BQ5:$BU5)</f>
        <v>0.14814814814814814</v>
      </c>
      <c r="CF5" s="18">
        <f t="shared" si="5"/>
        <v>0</v>
      </c>
      <c r="CG5" s="18">
        <f t="shared" si="5"/>
        <v>7.407407407407407E-2</v>
      </c>
      <c r="CH5" s="54">
        <v>3.9</v>
      </c>
      <c r="CI5" s="51" t="s">
        <v>72</v>
      </c>
    </row>
    <row r="6" spans="1:87" ht="19.5" customHeight="1" x14ac:dyDescent="0.15">
      <c r="A6" s="197"/>
      <c r="B6" s="200"/>
      <c r="C6" s="86"/>
      <c r="D6" s="52" t="s">
        <v>211</v>
      </c>
      <c r="E6" s="202"/>
      <c r="G6" s="12">
        <v>5</v>
      </c>
      <c r="H6" s="11">
        <v>4</v>
      </c>
      <c r="I6" s="57">
        <v>4</v>
      </c>
      <c r="J6" s="12">
        <v>2</v>
      </c>
      <c r="K6" s="12">
        <v>4</v>
      </c>
      <c r="L6" s="12">
        <v>4</v>
      </c>
      <c r="M6" s="12">
        <v>0</v>
      </c>
      <c r="N6" s="11">
        <v>4</v>
      </c>
      <c r="O6" s="12">
        <v>4</v>
      </c>
      <c r="P6" s="12">
        <v>5</v>
      </c>
      <c r="Q6" s="12">
        <v>4</v>
      </c>
      <c r="R6" s="12">
        <v>2</v>
      </c>
      <c r="S6" s="12">
        <v>2</v>
      </c>
      <c r="T6" s="12">
        <v>4</v>
      </c>
      <c r="U6" s="12">
        <v>4</v>
      </c>
      <c r="V6" s="11">
        <v>4</v>
      </c>
      <c r="W6" s="12">
        <v>4</v>
      </c>
      <c r="X6" s="12">
        <v>4</v>
      </c>
      <c r="Y6" s="12">
        <v>2</v>
      </c>
      <c r="Z6" s="12">
        <v>4</v>
      </c>
      <c r="AA6" s="11">
        <v>4</v>
      </c>
      <c r="AB6" s="11">
        <v>4</v>
      </c>
      <c r="AC6" s="12">
        <v>4</v>
      </c>
      <c r="AD6" s="11">
        <v>4</v>
      </c>
      <c r="AE6" s="11">
        <v>5</v>
      </c>
      <c r="AF6" s="11">
        <v>4</v>
      </c>
      <c r="AG6" s="12">
        <v>4</v>
      </c>
      <c r="AH6" s="12">
        <v>4</v>
      </c>
      <c r="AI6" s="12">
        <v>4</v>
      </c>
      <c r="AJ6" s="11">
        <v>5</v>
      </c>
      <c r="AK6" s="11">
        <v>4</v>
      </c>
      <c r="AL6" s="12">
        <v>4</v>
      </c>
      <c r="AM6" s="12">
        <v>4</v>
      </c>
      <c r="AN6" s="11">
        <v>4</v>
      </c>
      <c r="AO6" s="12">
        <v>4</v>
      </c>
      <c r="AP6" s="12">
        <v>4</v>
      </c>
      <c r="AQ6" s="12">
        <v>4</v>
      </c>
      <c r="AR6" s="11">
        <v>1</v>
      </c>
      <c r="AS6" s="11">
        <v>4</v>
      </c>
      <c r="AT6" s="11">
        <v>2</v>
      </c>
      <c r="AU6" s="12">
        <v>4</v>
      </c>
      <c r="AV6" s="11">
        <v>2</v>
      </c>
      <c r="AW6" s="12">
        <v>4</v>
      </c>
      <c r="AX6" s="12">
        <v>5</v>
      </c>
      <c r="AY6" s="12">
        <v>4</v>
      </c>
      <c r="AZ6" s="12">
        <v>4</v>
      </c>
      <c r="BA6" s="12">
        <v>4</v>
      </c>
      <c r="BB6" s="12">
        <v>0</v>
      </c>
      <c r="BC6" s="12">
        <v>5</v>
      </c>
      <c r="BD6" s="12">
        <v>4</v>
      </c>
      <c r="BE6" s="12">
        <v>4</v>
      </c>
      <c r="BF6" s="12">
        <v>4</v>
      </c>
      <c r="BG6" s="12">
        <v>4</v>
      </c>
      <c r="BH6" s="12">
        <v>0</v>
      </c>
      <c r="BQ6" s="14">
        <f t="shared" si="0"/>
        <v>6</v>
      </c>
      <c r="BR6" s="14">
        <f t="shared" si="0"/>
        <v>38</v>
      </c>
      <c r="BS6" s="14">
        <f t="shared" si="0"/>
        <v>6</v>
      </c>
      <c r="BT6" s="14">
        <f t="shared" si="0"/>
        <v>1</v>
      </c>
      <c r="BU6" s="14">
        <f t="shared" si="0"/>
        <v>3</v>
      </c>
      <c r="BV6" s="34">
        <f t="shared" ref="BV6:BV63" si="6">(BQ6*5+BR6*4+BS6*2+BT6*1)/SUM(BQ6:BT6)</f>
        <v>3.8235294117647061</v>
      </c>
      <c r="BW6" s="19">
        <f t="shared" si="1"/>
        <v>3.8</v>
      </c>
      <c r="BX6" s="2" t="str">
        <f t="shared" ref="BX6:BX37" si="7">IF(BV6&gt;=4,"A",IF(BV6&gt;=3,"B","C"))</f>
        <v>B</v>
      </c>
      <c r="BY6" s="2" t="str">
        <f t="shared" ref="BY6:BY37" si="8">BX6&amp;"("&amp;BW6&amp;")"</f>
        <v>B(3.8)</v>
      </c>
      <c r="BZ6" s="55" t="str">
        <f t="shared" ref="BZ6:BZ36" si="9">CA6&amp;CB6</f>
        <v>±0</v>
      </c>
      <c r="CA6" s="2" t="str">
        <f t="shared" ref="CA6:CA37" si="10">IF(CB6&gt;0,"⬆",IF(CB6&lt;0,"▽","±"))</f>
        <v>±</v>
      </c>
      <c r="CB6" s="37">
        <f t="shared" si="2"/>
        <v>0</v>
      </c>
      <c r="CC6" s="18">
        <f t="shared" si="3"/>
        <v>0.1111111111111111</v>
      </c>
      <c r="CD6" s="18">
        <f t="shared" si="4"/>
        <v>0.70370370370370372</v>
      </c>
      <c r="CE6" s="18">
        <f t="shared" si="5"/>
        <v>0.1111111111111111</v>
      </c>
      <c r="CF6" s="18">
        <f t="shared" si="5"/>
        <v>1.8518518518518517E-2</v>
      </c>
      <c r="CG6" s="18">
        <f t="shared" si="5"/>
        <v>5.5555555555555552E-2</v>
      </c>
      <c r="CH6" s="54">
        <v>3.8</v>
      </c>
      <c r="CI6" s="51" t="s">
        <v>75</v>
      </c>
    </row>
    <row r="7" spans="1:87" ht="19.5" customHeight="1" x14ac:dyDescent="0.15">
      <c r="A7" s="197"/>
      <c r="B7" s="200"/>
      <c r="C7" s="86"/>
      <c r="D7" s="52" t="s">
        <v>146</v>
      </c>
      <c r="E7" s="202"/>
      <c r="G7" s="12">
        <v>5</v>
      </c>
      <c r="H7" s="11">
        <v>4</v>
      </c>
      <c r="I7" s="57">
        <v>4</v>
      </c>
      <c r="J7" s="12">
        <v>4</v>
      </c>
      <c r="K7" s="12">
        <v>4</v>
      </c>
      <c r="L7" s="12">
        <v>4</v>
      </c>
      <c r="M7" s="12">
        <v>5</v>
      </c>
      <c r="N7" s="11">
        <v>4</v>
      </c>
      <c r="O7" s="12">
        <v>5</v>
      </c>
      <c r="P7" s="12">
        <v>5</v>
      </c>
      <c r="Q7" s="12">
        <v>5</v>
      </c>
      <c r="R7" s="12">
        <v>0</v>
      </c>
      <c r="S7" s="12">
        <v>4</v>
      </c>
      <c r="T7" s="12">
        <v>5</v>
      </c>
      <c r="U7" s="12">
        <v>4</v>
      </c>
      <c r="V7" s="11">
        <v>4</v>
      </c>
      <c r="W7" s="12">
        <v>4</v>
      </c>
      <c r="X7" s="12">
        <v>4</v>
      </c>
      <c r="Y7" s="12">
        <v>5</v>
      </c>
      <c r="Z7" s="12">
        <v>5</v>
      </c>
      <c r="AA7" s="11">
        <v>4</v>
      </c>
      <c r="AB7" s="11">
        <v>4</v>
      </c>
      <c r="AC7" s="12">
        <v>4</v>
      </c>
      <c r="AD7" s="11">
        <v>5</v>
      </c>
      <c r="AE7" s="11">
        <v>4</v>
      </c>
      <c r="AF7" s="11">
        <v>4</v>
      </c>
      <c r="AG7" s="12">
        <v>5</v>
      </c>
      <c r="AH7" s="12">
        <v>4</v>
      </c>
      <c r="AI7" s="12">
        <v>5</v>
      </c>
      <c r="AJ7" s="11">
        <v>5</v>
      </c>
      <c r="AK7" s="11">
        <v>4</v>
      </c>
      <c r="AL7" s="12">
        <v>5</v>
      </c>
      <c r="AM7" s="12">
        <v>4</v>
      </c>
      <c r="AN7" s="11">
        <v>3</v>
      </c>
      <c r="AO7" s="12">
        <v>5</v>
      </c>
      <c r="AP7" s="12">
        <v>4</v>
      </c>
      <c r="AQ7" s="12">
        <v>4</v>
      </c>
      <c r="AR7" s="11">
        <v>4</v>
      </c>
      <c r="AS7" s="11">
        <v>0</v>
      </c>
      <c r="AT7" s="11">
        <v>1</v>
      </c>
      <c r="AU7" s="12">
        <v>5</v>
      </c>
      <c r="AV7" s="11">
        <v>4</v>
      </c>
      <c r="AW7" s="12">
        <v>5</v>
      </c>
      <c r="AX7" s="12">
        <v>4</v>
      </c>
      <c r="AY7" s="12">
        <v>4</v>
      </c>
      <c r="AZ7" s="12">
        <v>4</v>
      </c>
      <c r="BA7" s="12">
        <v>4</v>
      </c>
      <c r="BB7" s="12">
        <v>0</v>
      </c>
      <c r="BC7" s="12">
        <v>5</v>
      </c>
      <c r="BD7" s="12">
        <v>5</v>
      </c>
      <c r="BE7" s="12">
        <v>5</v>
      </c>
      <c r="BF7" s="12">
        <v>4</v>
      </c>
      <c r="BG7" s="12">
        <v>5</v>
      </c>
      <c r="BH7" s="12">
        <v>4</v>
      </c>
      <c r="BQ7" s="14">
        <f t="shared" si="0"/>
        <v>20</v>
      </c>
      <c r="BR7" s="14">
        <f t="shared" si="0"/>
        <v>29</v>
      </c>
      <c r="BS7" s="14">
        <f t="shared" si="0"/>
        <v>0</v>
      </c>
      <c r="BT7" s="14">
        <f t="shared" si="0"/>
        <v>1</v>
      </c>
      <c r="BU7" s="14">
        <f t="shared" si="0"/>
        <v>3</v>
      </c>
      <c r="BV7" s="34">
        <f t="shared" si="6"/>
        <v>4.34</v>
      </c>
      <c r="BW7" s="19">
        <f t="shared" si="1"/>
        <v>4.3</v>
      </c>
      <c r="BX7" s="2" t="str">
        <f t="shared" si="7"/>
        <v>A</v>
      </c>
      <c r="BY7" s="2" t="str">
        <f t="shared" si="8"/>
        <v>A(4.3)</v>
      </c>
      <c r="BZ7" s="55" t="str">
        <f t="shared" si="9"/>
        <v>⬆0.0999999999999996</v>
      </c>
      <c r="CA7" s="2" t="str">
        <f t="shared" si="10"/>
        <v>⬆</v>
      </c>
      <c r="CB7" s="37">
        <f t="shared" si="2"/>
        <v>9.9999999999999645E-2</v>
      </c>
      <c r="CC7" s="18">
        <f t="shared" si="3"/>
        <v>0.37735849056603776</v>
      </c>
      <c r="CD7" s="18">
        <f t="shared" si="4"/>
        <v>0.54716981132075471</v>
      </c>
      <c r="CE7" s="18">
        <f t="shared" si="5"/>
        <v>0</v>
      </c>
      <c r="CF7" s="18">
        <f t="shared" si="5"/>
        <v>1.8867924528301886E-2</v>
      </c>
      <c r="CG7" s="18">
        <f t="shared" si="5"/>
        <v>5.6603773584905662E-2</v>
      </c>
      <c r="CH7" s="54">
        <v>4.2</v>
      </c>
      <c r="CI7" s="51" t="s">
        <v>73</v>
      </c>
    </row>
    <row r="8" spans="1:87" ht="19.5" customHeight="1" x14ac:dyDescent="0.15">
      <c r="A8" s="197"/>
      <c r="B8" s="200"/>
      <c r="C8" s="86"/>
      <c r="D8" s="52" t="s">
        <v>95</v>
      </c>
      <c r="E8" s="202"/>
      <c r="G8" s="12">
        <v>5</v>
      </c>
      <c r="H8" s="11">
        <v>4</v>
      </c>
      <c r="I8" s="57">
        <v>2</v>
      </c>
      <c r="J8" s="12">
        <v>4</v>
      </c>
      <c r="K8" s="12">
        <v>4</v>
      </c>
      <c r="L8" s="12">
        <v>2</v>
      </c>
      <c r="M8" s="12">
        <v>4</v>
      </c>
      <c r="N8" s="11">
        <v>4</v>
      </c>
      <c r="O8" s="12">
        <v>0</v>
      </c>
      <c r="P8" s="12">
        <v>5</v>
      </c>
      <c r="Q8" s="12">
        <v>5</v>
      </c>
      <c r="R8" s="12">
        <v>2</v>
      </c>
      <c r="S8" s="12">
        <v>2</v>
      </c>
      <c r="T8" s="12">
        <v>4</v>
      </c>
      <c r="U8" s="12">
        <v>4</v>
      </c>
      <c r="V8" s="11">
        <v>4</v>
      </c>
      <c r="W8" s="12">
        <v>2</v>
      </c>
      <c r="X8" s="12">
        <v>4</v>
      </c>
      <c r="Y8" s="12">
        <v>4</v>
      </c>
      <c r="Z8" s="12">
        <v>4</v>
      </c>
      <c r="AA8" s="11">
        <v>4</v>
      </c>
      <c r="AB8" s="11">
        <v>4</v>
      </c>
      <c r="AC8" s="12">
        <v>4</v>
      </c>
      <c r="AD8" s="11">
        <v>5</v>
      </c>
      <c r="AE8" s="11">
        <v>4</v>
      </c>
      <c r="AF8" s="11">
        <v>0</v>
      </c>
      <c r="AG8" s="12">
        <v>5</v>
      </c>
      <c r="AH8" s="12">
        <v>4</v>
      </c>
      <c r="AI8" s="12">
        <v>4</v>
      </c>
      <c r="AJ8" s="11">
        <v>5</v>
      </c>
      <c r="AK8" s="11">
        <v>2</v>
      </c>
      <c r="AL8" s="12">
        <v>4</v>
      </c>
      <c r="AM8" s="12">
        <v>4</v>
      </c>
      <c r="AN8" s="11">
        <v>5</v>
      </c>
      <c r="AO8" s="12">
        <v>4</v>
      </c>
      <c r="AP8" s="12">
        <v>4</v>
      </c>
      <c r="AQ8" s="12">
        <v>4</v>
      </c>
      <c r="AR8" s="11">
        <v>1</v>
      </c>
      <c r="AS8" s="11">
        <v>0</v>
      </c>
      <c r="AT8" s="11">
        <v>4</v>
      </c>
      <c r="AU8" s="12">
        <v>4</v>
      </c>
      <c r="AV8" s="11">
        <v>2</v>
      </c>
      <c r="AW8" s="12">
        <v>2</v>
      </c>
      <c r="AX8" s="12">
        <v>5</v>
      </c>
      <c r="AY8" s="12">
        <v>4</v>
      </c>
      <c r="AZ8" s="12">
        <v>4</v>
      </c>
      <c r="BA8" s="12">
        <v>4</v>
      </c>
      <c r="BB8" s="12">
        <v>0</v>
      </c>
      <c r="BC8" s="12">
        <v>5</v>
      </c>
      <c r="BD8" s="12">
        <v>4</v>
      </c>
      <c r="BE8" s="12">
        <v>4</v>
      </c>
      <c r="BF8" s="12">
        <v>5</v>
      </c>
      <c r="BG8" s="12">
        <v>4</v>
      </c>
      <c r="BH8" s="12">
        <v>0</v>
      </c>
      <c r="BQ8" s="14">
        <f t="shared" si="0"/>
        <v>10</v>
      </c>
      <c r="BR8" s="14">
        <f t="shared" si="0"/>
        <v>30</v>
      </c>
      <c r="BS8" s="14">
        <f t="shared" si="0"/>
        <v>8</v>
      </c>
      <c r="BT8" s="14">
        <f t="shared" si="0"/>
        <v>1</v>
      </c>
      <c r="BU8" s="14">
        <f t="shared" si="0"/>
        <v>5</v>
      </c>
      <c r="BV8" s="34">
        <f t="shared" si="6"/>
        <v>3.8163265306122449</v>
      </c>
      <c r="BW8" s="19">
        <f t="shared" si="1"/>
        <v>3.8</v>
      </c>
      <c r="BX8" s="2" t="str">
        <f t="shared" si="7"/>
        <v>B</v>
      </c>
      <c r="BY8" s="2" t="str">
        <f t="shared" si="8"/>
        <v>B(3.8)</v>
      </c>
      <c r="BZ8" s="55" t="str">
        <f t="shared" si="9"/>
        <v>▽-0.3</v>
      </c>
      <c r="CA8" s="2" t="str">
        <f t="shared" si="10"/>
        <v>▽</v>
      </c>
      <c r="CB8" s="37">
        <f t="shared" si="2"/>
        <v>-0.29999999999999982</v>
      </c>
      <c r="CC8" s="18">
        <f t="shared" si="3"/>
        <v>0.18518518518518517</v>
      </c>
      <c r="CD8" s="18">
        <f t="shared" si="4"/>
        <v>0.55555555555555558</v>
      </c>
      <c r="CE8" s="18">
        <f t="shared" si="5"/>
        <v>0.14814814814814814</v>
      </c>
      <c r="CF8" s="18">
        <f t="shared" si="5"/>
        <v>1.8518518518518517E-2</v>
      </c>
      <c r="CG8" s="18">
        <f t="shared" si="5"/>
        <v>9.2592592592592587E-2</v>
      </c>
      <c r="CH8" s="54">
        <v>4.0999999999999996</v>
      </c>
      <c r="CI8" s="51" t="s">
        <v>74</v>
      </c>
    </row>
    <row r="9" spans="1:87" ht="19.5" customHeight="1" x14ac:dyDescent="0.15">
      <c r="A9" s="197"/>
      <c r="B9" s="200"/>
      <c r="C9" s="86" t="s">
        <v>31</v>
      </c>
      <c r="D9" s="52" t="s">
        <v>96</v>
      </c>
      <c r="E9" s="203" t="s">
        <v>228</v>
      </c>
      <c r="G9" s="12">
        <v>5</v>
      </c>
      <c r="H9" s="11">
        <v>4</v>
      </c>
      <c r="I9" s="57">
        <v>0</v>
      </c>
      <c r="J9" s="12">
        <v>4</v>
      </c>
      <c r="K9" s="12">
        <v>4</v>
      </c>
      <c r="L9" s="12">
        <v>4</v>
      </c>
      <c r="M9" s="12">
        <v>5</v>
      </c>
      <c r="N9" s="11">
        <v>4</v>
      </c>
      <c r="O9" s="12">
        <v>4</v>
      </c>
      <c r="P9" s="12">
        <v>5</v>
      </c>
      <c r="Q9" s="12">
        <v>5</v>
      </c>
      <c r="R9" s="12">
        <v>0</v>
      </c>
      <c r="S9" s="12">
        <v>2</v>
      </c>
      <c r="T9" s="12">
        <v>4</v>
      </c>
      <c r="U9" s="12">
        <v>4</v>
      </c>
      <c r="V9" s="11">
        <v>4</v>
      </c>
      <c r="W9" s="12">
        <v>4</v>
      </c>
      <c r="X9" s="12">
        <v>5</v>
      </c>
      <c r="Y9" s="12">
        <v>5</v>
      </c>
      <c r="Z9" s="12">
        <v>5</v>
      </c>
      <c r="AA9" s="11">
        <v>4</v>
      </c>
      <c r="AB9" s="11">
        <v>4</v>
      </c>
      <c r="AC9" s="12">
        <v>4</v>
      </c>
      <c r="AD9" s="11">
        <v>5</v>
      </c>
      <c r="AE9" s="11">
        <v>4</v>
      </c>
      <c r="AF9" s="11">
        <v>4</v>
      </c>
      <c r="AG9" s="12">
        <v>5</v>
      </c>
      <c r="AH9" s="12">
        <v>4</v>
      </c>
      <c r="AI9" s="12">
        <v>4</v>
      </c>
      <c r="AJ9" s="11">
        <v>5</v>
      </c>
      <c r="AK9" s="11">
        <v>4</v>
      </c>
      <c r="AL9" s="12">
        <v>4</v>
      </c>
      <c r="AM9" s="12">
        <v>4</v>
      </c>
      <c r="AN9" s="11">
        <v>5</v>
      </c>
      <c r="AO9" s="12">
        <v>4</v>
      </c>
      <c r="AP9" s="12">
        <v>4</v>
      </c>
      <c r="AQ9" s="12">
        <v>4</v>
      </c>
      <c r="AR9" s="11">
        <v>0</v>
      </c>
      <c r="AS9" s="11">
        <v>0</v>
      </c>
      <c r="AT9" s="11">
        <v>0</v>
      </c>
      <c r="AU9" s="12">
        <v>5</v>
      </c>
      <c r="AV9" s="11">
        <v>4</v>
      </c>
      <c r="AW9" s="12">
        <v>5</v>
      </c>
      <c r="AX9" s="12">
        <v>4</v>
      </c>
      <c r="AY9" s="12">
        <v>4</v>
      </c>
      <c r="AZ9" s="12">
        <v>4</v>
      </c>
      <c r="BA9" s="12">
        <v>4</v>
      </c>
      <c r="BB9" s="12">
        <v>0</v>
      </c>
      <c r="BC9" s="12">
        <v>4</v>
      </c>
      <c r="BD9" s="12">
        <v>4</v>
      </c>
      <c r="BE9" s="12">
        <v>4</v>
      </c>
      <c r="BF9" s="12">
        <v>4</v>
      </c>
      <c r="BG9" s="12">
        <v>5</v>
      </c>
      <c r="BH9" s="12">
        <v>0</v>
      </c>
      <c r="BQ9" s="14">
        <f t="shared" si="0"/>
        <v>14</v>
      </c>
      <c r="BR9" s="14">
        <f t="shared" si="0"/>
        <v>32</v>
      </c>
      <c r="BS9" s="14">
        <f t="shared" si="0"/>
        <v>1</v>
      </c>
      <c r="BT9" s="14">
        <f t="shared" si="0"/>
        <v>0</v>
      </c>
      <c r="BU9" s="14">
        <f t="shared" si="0"/>
        <v>7</v>
      </c>
      <c r="BV9" s="34">
        <f t="shared" si="6"/>
        <v>4.2553191489361701</v>
      </c>
      <c r="BW9" s="19">
        <f t="shared" si="1"/>
        <v>4.3</v>
      </c>
      <c r="BX9" s="2" t="str">
        <f t="shared" si="7"/>
        <v>A</v>
      </c>
      <c r="BY9" s="2" t="str">
        <f t="shared" si="8"/>
        <v>A(4.3)</v>
      </c>
      <c r="BZ9" s="55" t="str">
        <f t="shared" si="9"/>
        <v>⬆0.4</v>
      </c>
      <c r="CA9" s="2" t="str">
        <f t="shared" si="10"/>
        <v>⬆</v>
      </c>
      <c r="CB9" s="37">
        <f t="shared" si="2"/>
        <v>0.39999999999999991</v>
      </c>
      <c r="CC9" s="18">
        <f t="shared" si="3"/>
        <v>0.25925925925925924</v>
      </c>
      <c r="CD9" s="18">
        <f t="shared" si="4"/>
        <v>0.59259259259259256</v>
      </c>
      <c r="CE9" s="18">
        <f t="shared" si="5"/>
        <v>1.8518518518518517E-2</v>
      </c>
      <c r="CF9" s="18">
        <f t="shared" si="5"/>
        <v>0</v>
      </c>
      <c r="CG9" s="18">
        <f t="shared" si="5"/>
        <v>0.12962962962962962</v>
      </c>
      <c r="CH9" s="54">
        <v>3.9</v>
      </c>
      <c r="CI9" s="51" t="s">
        <v>72</v>
      </c>
    </row>
    <row r="10" spans="1:87" ht="19.5" customHeight="1" x14ac:dyDescent="0.15">
      <c r="A10" s="197"/>
      <c r="B10" s="200"/>
      <c r="C10" s="86"/>
      <c r="D10" s="52" t="s">
        <v>133</v>
      </c>
      <c r="E10" s="202"/>
      <c r="G10" s="12">
        <v>5</v>
      </c>
      <c r="H10" s="11">
        <v>4</v>
      </c>
      <c r="I10" s="57">
        <v>5</v>
      </c>
      <c r="J10" s="12">
        <v>4</v>
      </c>
      <c r="K10" s="12">
        <v>4</v>
      </c>
      <c r="L10" s="12">
        <v>4</v>
      </c>
      <c r="M10" s="12">
        <v>5</v>
      </c>
      <c r="N10" s="11">
        <v>4</v>
      </c>
      <c r="O10" s="12">
        <v>5</v>
      </c>
      <c r="P10" s="12">
        <v>5</v>
      </c>
      <c r="Q10" s="12">
        <v>5</v>
      </c>
      <c r="R10" s="12">
        <v>4</v>
      </c>
      <c r="S10" s="12">
        <v>4</v>
      </c>
      <c r="T10" s="12">
        <v>5</v>
      </c>
      <c r="U10" s="12">
        <v>5</v>
      </c>
      <c r="V10" s="11">
        <v>5</v>
      </c>
      <c r="W10" s="12">
        <v>5</v>
      </c>
      <c r="X10" s="12">
        <v>5</v>
      </c>
      <c r="Y10" s="12">
        <v>5</v>
      </c>
      <c r="Z10" s="12">
        <v>5</v>
      </c>
      <c r="AA10" s="11">
        <v>4</v>
      </c>
      <c r="AB10" s="11">
        <v>4</v>
      </c>
      <c r="AC10" s="12">
        <v>4</v>
      </c>
      <c r="AD10" s="11">
        <v>5</v>
      </c>
      <c r="AE10" s="11">
        <v>5</v>
      </c>
      <c r="AF10" s="11">
        <v>4</v>
      </c>
      <c r="AG10" s="12">
        <v>5</v>
      </c>
      <c r="AH10" s="12">
        <v>4</v>
      </c>
      <c r="AI10" s="12">
        <v>4</v>
      </c>
      <c r="AJ10" s="11">
        <v>5</v>
      </c>
      <c r="AK10" s="11">
        <v>4</v>
      </c>
      <c r="AL10" s="12">
        <v>5</v>
      </c>
      <c r="AM10" s="12">
        <v>4</v>
      </c>
      <c r="AN10" s="11">
        <v>5</v>
      </c>
      <c r="AO10" s="12">
        <v>4</v>
      </c>
      <c r="AP10" s="12">
        <v>5</v>
      </c>
      <c r="AQ10" s="12">
        <v>5</v>
      </c>
      <c r="AR10" s="11">
        <v>0</v>
      </c>
      <c r="AS10" s="11">
        <v>5</v>
      </c>
      <c r="AT10" s="11">
        <v>0</v>
      </c>
      <c r="AU10" s="12">
        <v>5</v>
      </c>
      <c r="AV10" s="11">
        <v>4</v>
      </c>
      <c r="AW10" s="12">
        <v>5</v>
      </c>
      <c r="AX10" s="12">
        <v>5</v>
      </c>
      <c r="AY10" s="12">
        <v>4</v>
      </c>
      <c r="AZ10" s="12">
        <v>4</v>
      </c>
      <c r="BA10" s="12">
        <v>4</v>
      </c>
      <c r="BB10" s="12">
        <v>0</v>
      </c>
      <c r="BC10" s="12">
        <v>5</v>
      </c>
      <c r="BD10" s="12">
        <v>4</v>
      </c>
      <c r="BE10" s="12">
        <v>5</v>
      </c>
      <c r="BF10" s="12">
        <v>5</v>
      </c>
      <c r="BG10" s="12">
        <v>5</v>
      </c>
      <c r="BH10" s="12">
        <v>0</v>
      </c>
      <c r="BQ10" s="14">
        <f t="shared" si="0"/>
        <v>29</v>
      </c>
      <c r="BR10" s="14">
        <f t="shared" si="0"/>
        <v>21</v>
      </c>
      <c r="BS10" s="14">
        <f t="shared" si="0"/>
        <v>0</v>
      </c>
      <c r="BT10" s="14">
        <f t="shared" si="0"/>
        <v>0</v>
      </c>
      <c r="BU10" s="14">
        <f t="shared" si="0"/>
        <v>4</v>
      </c>
      <c r="BV10" s="34">
        <f t="shared" si="6"/>
        <v>4.58</v>
      </c>
      <c r="BW10" s="19">
        <f t="shared" si="1"/>
        <v>4.5999999999999996</v>
      </c>
      <c r="BX10" s="2" t="str">
        <f t="shared" si="7"/>
        <v>A</v>
      </c>
      <c r="BY10" s="2" t="str">
        <f t="shared" si="8"/>
        <v>A(4.6)</v>
      </c>
      <c r="BZ10" s="55" t="str">
        <f t="shared" si="9"/>
        <v>⬆1.7</v>
      </c>
      <c r="CA10" s="2" t="str">
        <f t="shared" si="10"/>
        <v>⬆</v>
      </c>
      <c r="CB10" s="37">
        <f t="shared" si="2"/>
        <v>1.6999999999999997</v>
      </c>
      <c r="CC10" s="18">
        <f t="shared" si="3"/>
        <v>0.53703703703703709</v>
      </c>
      <c r="CD10" s="18">
        <f t="shared" si="4"/>
        <v>0.3888888888888889</v>
      </c>
      <c r="CE10" s="18">
        <f t="shared" si="5"/>
        <v>0</v>
      </c>
      <c r="CF10" s="18">
        <f t="shared" si="5"/>
        <v>0</v>
      </c>
      <c r="CG10" s="18">
        <f t="shared" si="5"/>
        <v>7.407407407407407E-2</v>
      </c>
      <c r="CH10" s="54">
        <v>2.9</v>
      </c>
      <c r="CI10" s="51" t="s">
        <v>198</v>
      </c>
    </row>
    <row r="11" spans="1:87" ht="19.5" customHeight="1" x14ac:dyDescent="0.15">
      <c r="A11" s="197"/>
      <c r="B11" s="200"/>
      <c r="C11" s="86"/>
      <c r="D11" s="52" t="s">
        <v>155</v>
      </c>
      <c r="E11" s="202"/>
      <c r="G11" s="12">
        <v>5</v>
      </c>
      <c r="H11" s="11">
        <v>4</v>
      </c>
      <c r="I11" s="57">
        <v>5</v>
      </c>
      <c r="J11" s="12">
        <v>4</v>
      </c>
      <c r="K11" s="12">
        <v>4</v>
      </c>
      <c r="L11" s="12">
        <v>4</v>
      </c>
      <c r="M11" s="12">
        <v>5</v>
      </c>
      <c r="N11" s="11">
        <v>4</v>
      </c>
      <c r="O11" s="12">
        <v>2</v>
      </c>
      <c r="P11" s="12">
        <v>5</v>
      </c>
      <c r="Q11" s="12">
        <v>5</v>
      </c>
      <c r="R11" s="12">
        <v>0</v>
      </c>
      <c r="S11" s="12">
        <v>4</v>
      </c>
      <c r="T11" s="12">
        <v>5</v>
      </c>
      <c r="U11" s="12">
        <v>4</v>
      </c>
      <c r="V11" s="11">
        <v>5</v>
      </c>
      <c r="W11" s="12">
        <v>5</v>
      </c>
      <c r="X11" s="12">
        <v>5</v>
      </c>
      <c r="Y11" s="12">
        <v>5</v>
      </c>
      <c r="Z11" s="12">
        <v>5</v>
      </c>
      <c r="AA11" s="11">
        <v>4</v>
      </c>
      <c r="AB11" s="11">
        <v>4</v>
      </c>
      <c r="AC11" s="12">
        <v>4</v>
      </c>
      <c r="AD11" s="11">
        <v>5</v>
      </c>
      <c r="AE11" s="11">
        <v>5</v>
      </c>
      <c r="AF11" s="11">
        <v>4</v>
      </c>
      <c r="AG11" s="12">
        <v>5</v>
      </c>
      <c r="AH11" s="12">
        <v>4</v>
      </c>
      <c r="AI11" s="12">
        <v>5</v>
      </c>
      <c r="AJ11" s="11">
        <v>5</v>
      </c>
      <c r="AK11" s="11">
        <v>4</v>
      </c>
      <c r="AL11" s="12">
        <v>5</v>
      </c>
      <c r="AM11" s="12">
        <v>4</v>
      </c>
      <c r="AN11" s="11">
        <v>5</v>
      </c>
      <c r="AO11" s="12">
        <v>5</v>
      </c>
      <c r="AP11" s="12">
        <v>5</v>
      </c>
      <c r="AQ11" s="12">
        <v>4</v>
      </c>
      <c r="AR11" s="11">
        <v>0</v>
      </c>
      <c r="AS11" s="11">
        <v>5</v>
      </c>
      <c r="AT11" s="11">
        <v>0</v>
      </c>
      <c r="AU11" s="12">
        <v>5</v>
      </c>
      <c r="AV11" s="11">
        <v>4</v>
      </c>
      <c r="AW11" s="12">
        <v>5</v>
      </c>
      <c r="AX11" s="12">
        <v>5</v>
      </c>
      <c r="AY11" s="12">
        <v>4</v>
      </c>
      <c r="AZ11" s="12">
        <v>4</v>
      </c>
      <c r="BA11" s="12">
        <v>4</v>
      </c>
      <c r="BB11" s="12">
        <v>0</v>
      </c>
      <c r="BC11" s="12">
        <v>5</v>
      </c>
      <c r="BD11" s="12">
        <v>4</v>
      </c>
      <c r="BE11" s="12">
        <v>5</v>
      </c>
      <c r="BF11" s="12">
        <v>5</v>
      </c>
      <c r="BG11" s="12">
        <v>5</v>
      </c>
      <c r="BH11" s="12">
        <v>0</v>
      </c>
      <c r="BQ11" s="14">
        <f t="shared" si="0"/>
        <v>28</v>
      </c>
      <c r="BR11" s="14">
        <f t="shared" si="0"/>
        <v>20</v>
      </c>
      <c r="BS11" s="14">
        <f t="shared" si="0"/>
        <v>1</v>
      </c>
      <c r="BT11" s="14">
        <f t="shared" si="0"/>
        <v>0</v>
      </c>
      <c r="BU11" s="14">
        <f t="shared" si="0"/>
        <v>5</v>
      </c>
      <c r="BV11" s="34">
        <f t="shared" si="6"/>
        <v>4.5306122448979593</v>
      </c>
      <c r="BW11" s="19">
        <f t="shared" si="1"/>
        <v>4.5</v>
      </c>
      <c r="BX11" s="2" t="str">
        <f t="shared" si="7"/>
        <v>A</v>
      </c>
      <c r="BY11" s="2" t="str">
        <f t="shared" si="8"/>
        <v>A(4.5)</v>
      </c>
      <c r="BZ11" s="55" t="str">
        <f t="shared" si="9"/>
        <v>⬆0.5</v>
      </c>
      <c r="CA11" s="2" t="str">
        <f t="shared" si="10"/>
        <v>⬆</v>
      </c>
      <c r="CB11" s="37">
        <f t="shared" si="2"/>
        <v>0.5</v>
      </c>
      <c r="CC11" s="18">
        <f t="shared" si="3"/>
        <v>0.51851851851851849</v>
      </c>
      <c r="CD11" s="18">
        <f t="shared" si="4"/>
        <v>0.37037037037037035</v>
      </c>
      <c r="CE11" s="18">
        <f t="shared" si="5"/>
        <v>1.8518518518518517E-2</v>
      </c>
      <c r="CF11" s="18">
        <f t="shared" si="5"/>
        <v>0</v>
      </c>
      <c r="CG11" s="18">
        <f t="shared" si="5"/>
        <v>9.2592592592592587E-2</v>
      </c>
      <c r="CH11" s="54">
        <v>4</v>
      </c>
      <c r="CI11" s="51" t="s">
        <v>149</v>
      </c>
    </row>
    <row r="12" spans="1:87" ht="19.5" customHeight="1" x14ac:dyDescent="0.15">
      <c r="A12" s="197"/>
      <c r="B12" s="200"/>
      <c r="C12" s="86" t="s">
        <v>32</v>
      </c>
      <c r="D12" s="52" t="s">
        <v>97</v>
      </c>
      <c r="E12" s="203" t="s">
        <v>229</v>
      </c>
      <c r="G12" s="12">
        <v>5</v>
      </c>
      <c r="H12" s="11">
        <v>4</v>
      </c>
      <c r="I12" s="57">
        <v>2</v>
      </c>
      <c r="J12" s="12">
        <v>4</v>
      </c>
      <c r="K12" s="12">
        <v>4</v>
      </c>
      <c r="L12" s="12">
        <v>2</v>
      </c>
      <c r="M12" s="12">
        <v>4</v>
      </c>
      <c r="N12" s="11">
        <v>4</v>
      </c>
      <c r="O12" s="12">
        <v>5</v>
      </c>
      <c r="P12" s="12">
        <v>4</v>
      </c>
      <c r="Q12" s="12">
        <v>5</v>
      </c>
      <c r="R12" s="12">
        <v>4</v>
      </c>
      <c r="S12" s="12">
        <v>2</v>
      </c>
      <c r="T12" s="12">
        <v>4</v>
      </c>
      <c r="U12" s="12">
        <v>4</v>
      </c>
      <c r="V12" s="11">
        <v>4</v>
      </c>
      <c r="W12" s="12">
        <v>5</v>
      </c>
      <c r="X12" s="12">
        <v>5</v>
      </c>
      <c r="Y12" s="12">
        <v>4</v>
      </c>
      <c r="Z12" s="12">
        <v>5</v>
      </c>
      <c r="AA12" s="11">
        <v>4</v>
      </c>
      <c r="AB12" s="11">
        <v>4</v>
      </c>
      <c r="AC12" s="12">
        <v>3</v>
      </c>
      <c r="AD12" s="11">
        <v>4</v>
      </c>
      <c r="AE12" s="11">
        <v>5</v>
      </c>
      <c r="AF12" s="11">
        <v>4</v>
      </c>
      <c r="AG12" s="12">
        <v>4</v>
      </c>
      <c r="AH12" s="12">
        <v>4</v>
      </c>
      <c r="AI12" s="12">
        <v>2</v>
      </c>
      <c r="AJ12" s="11">
        <v>3</v>
      </c>
      <c r="AK12" s="11">
        <v>0</v>
      </c>
      <c r="AL12" s="12">
        <v>5</v>
      </c>
      <c r="AM12" s="12">
        <v>4</v>
      </c>
      <c r="AN12" s="11">
        <v>5</v>
      </c>
      <c r="AO12" s="12">
        <v>4</v>
      </c>
      <c r="AP12" s="12">
        <v>2</v>
      </c>
      <c r="AQ12" s="12">
        <v>4</v>
      </c>
      <c r="AR12" s="11">
        <v>0</v>
      </c>
      <c r="AS12" s="11">
        <v>4</v>
      </c>
      <c r="AT12" s="11">
        <v>0</v>
      </c>
      <c r="AU12" s="12">
        <v>4</v>
      </c>
      <c r="AV12" s="11">
        <v>4</v>
      </c>
      <c r="AW12" s="12">
        <v>5</v>
      </c>
      <c r="AX12" s="12">
        <v>5</v>
      </c>
      <c r="AY12" s="12">
        <v>2</v>
      </c>
      <c r="AZ12" s="12">
        <v>4</v>
      </c>
      <c r="BA12" s="12">
        <v>4</v>
      </c>
      <c r="BB12" s="12">
        <v>0</v>
      </c>
      <c r="BC12" s="12">
        <v>2</v>
      </c>
      <c r="BD12" s="12">
        <v>5</v>
      </c>
      <c r="BE12" s="12">
        <v>4</v>
      </c>
      <c r="BF12" s="12">
        <v>4</v>
      </c>
      <c r="BG12" s="12">
        <v>4</v>
      </c>
      <c r="BH12" s="12">
        <v>0</v>
      </c>
      <c r="BQ12" s="14">
        <f t="shared" si="0"/>
        <v>12</v>
      </c>
      <c r="BR12" s="14">
        <f t="shared" si="0"/>
        <v>28</v>
      </c>
      <c r="BS12" s="14">
        <f t="shared" si="0"/>
        <v>7</v>
      </c>
      <c r="BT12" s="14">
        <f t="shared" si="0"/>
        <v>0</v>
      </c>
      <c r="BU12" s="14">
        <f t="shared" si="0"/>
        <v>5</v>
      </c>
      <c r="BV12" s="34">
        <f t="shared" si="6"/>
        <v>3.9574468085106385</v>
      </c>
      <c r="BW12" s="19">
        <f t="shared" si="1"/>
        <v>4</v>
      </c>
      <c r="BX12" s="2" t="str">
        <f t="shared" si="7"/>
        <v>B</v>
      </c>
      <c r="BY12" s="2" t="str">
        <f t="shared" si="8"/>
        <v>B(4)</v>
      </c>
      <c r="BZ12" s="55" t="str">
        <f t="shared" si="9"/>
        <v>⬆0.1</v>
      </c>
      <c r="CA12" s="2" t="str">
        <f t="shared" si="10"/>
        <v>⬆</v>
      </c>
      <c r="CB12" s="37">
        <f t="shared" si="2"/>
        <v>0.10000000000000009</v>
      </c>
      <c r="CC12" s="18">
        <f t="shared" si="3"/>
        <v>0.23076923076923078</v>
      </c>
      <c r="CD12" s="18">
        <f t="shared" si="4"/>
        <v>0.53846153846153844</v>
      </c>
      <c r="CE12" s="18">
        <f t="shared" si="5"/>
        <v>0.13461538461538461</v>
      </c>
      <c r="CF12" s="18">
        <f t="shared" si="5"/>
        <v>0</v>
      </c>
      <c r="CG12" s="18">
        <f t="shared" si="5"/>
        <v>9.6153846153846159E-2</v>
      </c>
      <c r="CH12" s="54">
        <v>3.9</v>
      </c>
      <c r="CI12" s="51" t="s">
        <v>72</v>
      </c>
    </row>
    <row r="13" spans="1:87" ht="19.5" customHeight="1" x14ac:dyDescent="0.15">
      <c r="A13" s="197"/>
      <c r="B13" s="200"/>
      <c r="C13" s="86"/>
      <c r="D13" s="52" t="s">
        <v>142</v>
      </c>
      <c r="E13" s="202"/>
      <c r="G13" s="12">
        <v>5</v>
      </c>
      <c r="H13" s="11">
        <v>4</v>
      </c>
      <c r="I13" s="57">
        <v>4</v>
      </c>
      <c r="J13" s="12">
        <v>4</v>
      </c>
      <c r="K13" s="12">
        <v>4</v>
      </c>
      <c r="L13" s="12">
        <v>4</v>
      </c>
      <c r="M13" s="12">
        <v>5</v>
      </c>
      <c r="N13" s="11">
        <v>4</v>
      </c>
      <c r="O13" s="12">
        <v>4</v>
      </c>
      <c r="P13" s="12">
        <v>5</v>
      </c>
      <c r="Q13" s="12">
        <v>5</v>
      </c>
      <c r="R13" s="12">
        <v>0</v>
      </c>
      <c r="S13" s="12">
        <v>2</v>
      </c>
      <c r="T13" s="12">
        <v>5</v>
      </c>
      <c r="U13" s="12">
        <v>4</v>
      </c>
      <c r="V13" s="11">
        <v>4</v>
      </c>
      <c r="W13" s="12">
        <v>5</v>
      </c>
      <c r="X13" s="12">
        <v>5</v>
      </c>
      <c r="Y13" s="12">
        <v>5</v>
      </c>
      <c r="Z13" s="12">
        <v>5</v>
      </c>
      <c r="AA13" s="11">
        <v>4</v>
      </c>
      <c r="AB13" s="11">
        <v>0</v>
      </c>
      <c r="AC13" s="12">
        <v>5</v>
      </c>
      <c r="AD13" s="11">
        <v>5</v>
      </c>
      <c r="AE13" s="11">
        <v>5</v>
      </c>
      <c r="AF13" s="11">
        <v>4</v>
      </c>
      <c r="AG13" s="12">
        <v>5</v>
      </c>
      <c r="AH13" s="12">
        <v>4</v>
      </c>
      <c r="AI13" s="12">
        <v>4</v>
      </c>
      <c r="AJ13" s="11">
        <v>5</v>
      </c>
      <c r="AK13" s="11">
        <v>0</v>
      </c>
      <c r="AL13" s="12">
        <v>4</v>
      </c>
      <c r="AM13" s="12">
        <v>4</v>
      </c>
      <c r="AN13" s="11">
        <v>5</v>
      </c>
      <c r="AO13" s="12">
        <v>4</v>
      </c>
      <c r="AP13" s="12">
        <v>4</v>
      </c>
      <c r="AQ13" s="12">
        <v>0</v>
      </c>
      <c r="AR13" s="11">
        <v>0</v>
      </c>
      <c r="AS13" s="11">
        <v>4</v>
      </c>
      <c r="AT13" s="11">
        <v>0</v>
      </c>
      <c r="AU13" s="12">
        <v>5</v>
      </c>
      <c r="AV13" s="11">
        <v>4</v>
      </c>
      <c r="AW13" s="12">
        <v>5</v>
      </c>
      <c r="AX13" s="12">
        <v>5</v>
      </c>
      <c r="AY13" s="12">
        <v>4</v>
      </c>
      <c r="AZ13" s="12">
        <v>4</v>
      </c>
      <c r="BA13" s="12">
        <v>4</v>
      </c>
      <c r="BB13" s="12">
        <v>4</v>
      </c>
      <c r="BC13" s="12">
        <v>5</v>
      </c>
      <c r="BD13" s="12">
        <v>5</v>
      </c>
      <c r="BE13" s="12">
        <v>4</v>
      </c>
      <c r="BF13" s="12">
        <v>5</v>
      </c>
      <c r="BG13" s="12">
        <v>4</v>
      </c>
      <c r="BH13" s="12">
        <v>0</v>
      </c>
      <c r="BQ13" s="14">
        <f t="shared" si="0"/>
        <v>21</v>
      </c>
      <c r="BR13" s="14">
        <f t="shared" si="0"/>
        <v>25</v>
      </c>
      <c r="BS13" s="14">
        <f t="shared" si="0"/>
        <v>1</v>
      </c>
      <c r="BT13" s="14">
        <f t="shared" si="0"/>
        <v>0</v>
      </c>
      <c r="BU13" s="14">
        <f t="shared" si="0"/>
        <v>7</v>
      </c>
      <c r="BV13" s="34">
        <f t="shared" si="6"/>
        <v>4.4042553191489358</v>
      </c>
      <c r="BW13" s="19">
        <f t="shared" si="1"/>
        <v>4.4000000000000004</v>
      </c>
      <c r="BX13" s="2" t="str">
        <f t="shared" si="7"/>
        <v>A</v>
      </c>
      <c r="BY13" s="2" t="str">
        <f t="shared" si="8"/>
        <v>A(4.4)</v>
      </c>
      <c r="BZ13" s="55" t="str">
        <f t="shared" si="9"/>
        <v>⬆0.2</v>
      </c>
      <c r="CA13" s="2" t="str">
        <f t="shared" si="10"/>
        <v>⬆</v>
      </c>
      <c r="CB13" s="37">
        <f t="shared" si="2"/>
        <v>0.20000000000000018</v>
      </c>
      <c r="CC13" s="18">
        <f t="shared" si="3"/>
        <v>0.3888888888888889</v>
      </c>
      <c r="CD13" s="18">
        <f t="shared" si="4"/>
        <v>0.46296296296296297</v>
      </c>
      <c r="CE13" s="18">
        <f t="shared" si="5"/>
        <v>1.8518518518518517E-2</v>
      </c>
      <c r="CF13" s="18">
        <f t="shared" si="5"/>
        <v>0</v>
      </c>
      <c r="CG13" s="18">
        <f t="shared" si="5"/>
        <v>0.12962962962962962</v>
      </c>
      <c r="CH13" s="54">
        <v>4.2</v>
      </c>
      <c r="CI13" s="51" t="s">
        <v>73</v>
      </c>
    </row>
    <row r="14" spans="1:87" ht="19.5" customHeight="1" x14ac:dyDescent="0.15">
      <c r="A14" s="197"/>
      <c r="B14" s="200"/>
      <c r="C14" s="86"/>
      <c r="D14" s="52" t="s">
        <v>143</v>
      </c>
      <c r="E14" s="202"/>
      <c r="G14" s="12">
        <v>4</v>
      </c>
      <c r="H14" s="11">
        <v>4</v>
      </c>
      <c r="I14" s="57">
        <v>2</v>
      </c>
      <c r="J14" s="12">
        <v>4</v>
      </c>
      <c r="K14" s="12">
        <v>4</v>
      </c>
      <c r="L14" s="12">
        <v>2</v>
      </c>
      <c r="M14" s="12">
        <v>4</v>
      </c>
      <c r="N14" s="11">
        <v>4</v>
      </c>
      <c r="O14" s="12">
        <v>2</v>
      </c>
      <c r="P14" s="12">
        <v>5</v>
      </c>
      <c r="Q14" s="12">
        <v>5</v>
      </c>
      <c r="R14" s="12">
        <v>1</v>
      </c>
      <c r="S14" s="12">
        <v>2</v>
      </c>
      <c r="T14" s="12">
        <v>5</v>
      </c>
      <c r="U14" s="12">
        <v>4</v>
      </c>
      <c r="V14" s="11">
        <v>2</v>
      </c>
      <c r="W14" s="12">
        <v>5</v>
      </c>
      <c r="X14" s="12">
        <v>4</v>
      </c>
      <c r="Y14" s="12">
        <v>2</v>
      </c>
      <c r="Z14" s="12">
        <v>5</v>
      </c>
      <c r="AA14" s="11">
        <v>2</v>
      </c>
      <c r="AB14" s="11">
        <v>4</v>
      </c>
      <c r="AC14" s="12">
        <v>4</v>
      </c>
      <c r="AD14" s="11">
        <v>4</v>
      </c>
      <c r="AE14" s="11">
        <v>4</v>
      </c>
      <c r="AF14" s="11">
        <v>4</v>
      </c>
      <c r="AG14" s="12">
        <v>4</v>
      </c>
      <c r="AH14" s="12">
        <v>2</v>
      </c>
      <c r="AI14" s="12">
        <v>4</v>
      </c>
      <c r="AJ14" s="11">
        <v>5</v>
      </c>
      <c r="AK14" s="11">
        <v>0</v>
      </c>
      <c r="AL14" s="12">
        <v>4</v>
      </c>
      <c r="AM14" s="12">
        <v>4</v>
      </c>
      <c r="AN14" s="11">
        <v>5</v>
      </c>
      <c r="AO14" s="12">
        <v>4</v>
      </c>
      <c r="AP14" s="12">
        <v>4</v>
      </c>
      <c r="AQ14" s="12">
        <v>0</v>
      </c>
      <c r="AR14" s="11">
        <v>0</v>
      </c>
      <c r="AS14" s="11">
        <v>4</v>
      </c>
      <c r="AT14" s="11">
        <v>0</v>
      </c>
      <c r="AU14" s="12">
        <v>4</v>
      </c>
      <c r="AV14" s="11">
        <v>4</v>
      </c>
      <c r="AW14" s="12">
        <v>4</v>
      </c>
      <c r="AX14" s="12">
        <v>5</v>
      </c>
      <c r="AY14" s="12">
        <v>2</v>
      </c>
      <c r="AZ14" s="12">
        <v>4</v>
      </c>
      <c r="BA14" s="12">
        <v>4</v>
      </c>
      <c r="BB14" s="12">
        <v>4</v>
      </c>
      <c r="BC14" s="12">
        <v>2</v>
      </c>
      <c r="BD14" s="12">
        <v>5</v>
      </c>
      <c r="BE14" s="12">
        <v>4</v>
      </c>
      <c r="BF14" s="12">
        <v>4</v>
      </c>
      <c r="BG14" s="12">
        <v>4</v>
      </c>
      <c r="BH14" s="12">
        <v>0</v>
      </c>
      <c r="BQ14" s="14">
        <f t="shared" si="0"/>
        <v>9</v>
      </c>
      <c r="BR14" s="14">
        <f t="shared" si="0"/>
        <v>29</v>
      </c>
      <c r="BS14" s="14">
        <f t="shared" si="0"/>
        <v>10</v>
      </c>
      <c r="BT14" s="14">
        <f t="shared" si="0"/>
        <v>1</v>
      </c>
      <c r="BU14" s="14">
        <f t="shared" si="0"/>
        <v>5</v>
      </c>
      <c r="BV14" s="34">
        <f t="shared" si="6"/>
        <v>3.7142857142857144</v>
      </c>
      <c r="BW14" s="19">
        <f t="shared" si="1"/>
        <v>3.7</v>
      </c>
      <c r="BX14" s="2" t="str">
        <f t="shared" si="7"/>
        <v>B</v>
      </c>
      <c r="BY14" s="2" t="str">
        <f t="shared" si="8"/>
        <v>B(3.7)</v>
      </c>
      <c r="BZ14" s="55" t="str">
        <f t="shared" si="9"/>
        <v>▽-0.5</v>
      </c>
      <c r="CA14" s="2" t="str">
        <f t="shared" si="10"/>
        <v>▽</v>
      </c>
      <c r="CB14" s="37">
        <f t="shared" si="2"/>
        <v>-0.5</v>
      </c>
      <c r="CC14" s="18">
        <f t="shared" si="3"/>
        <v>0.16666666666666666</v>
      </c>
      <c r="CD14" s="18">
        <f t="shared" si="4"/>
        <v>0.53703703703703709</v>
      </c>
      <c r="CE14" s="18">
        <f t="shared" si="5"/>
        <v>0.18518518518518517</v>
      </c>
      <c r="CF14" s="18">
        <f t="shared" si="5"/>
        <v>1.8518518518518517E-2</v>
      </c>
      <c r="CG14" s="18">
        <f t="shared" si="5"/>
        <v>9.2592592592592587E-2</v>
      </c>
      <c r="CH14" s="54">
        <v>4.2</v>
      </c>
      <c r="CI14" s="51" t="s">
        <v>73</v>
      </c>
    </row>
    <row r="15" spans="1:87" ht="19.5" customHeight="1" x14ac:dyDescent="0.15">
      <c r="A15" s="197"/>
      <c r="B15" s="200" t="s">
        <v>16</v>
      </c>
      <c r="C15" s="86" t="s">
        <v>63</v>
      </c>
      <c r="D15" s="52" t="s">
        <v>98</v>
      </c>
      <c r="E15" s="204" t="s">
        <v>230</v>
      </c>
      <c r="G15" s="12">
        <v>5</v>
      </c>
      <c r="H15" s="11">
        <v>4</v>
      </c>
      <c r="I15" s="57">
        <v>2</v>
      </c>
      <c r="J15" s="12">
        <v>2</v>
      </c>
      <c r="K15" s="12">
        <v>4</v>
      </c>
      <c r="L15" s="12">
        <v>2</v>
      </c>
      <c r="M15" s="12">
        <v>4</v>
      </c>
      <c r="N15" s="11">
        <v>4</v>
      </c>
      <c r="O15" s="12">
        <v>0</v>
      </c>
      <c r="P15" s="12">
        <v>4</v>
      </c>
      <c r="Q15" s="12">
        <v>4</v>
      </c>
      <c r="R15" s="12">
        <v>2</v>
      </c>
      <c r="S15" s="12">
        <v>2</v>
      </c>
      <c r="T15" s="12">
        <v>2</v>
      </c>
      <c r="U15" s="12">
        <v>4</v>
      </c>
      <c r="V15" s="11">
        <v>4</v>
      </c>
      <c r="W15" s="12">
        <v>4</v>
      </c>
      <c r="X15" s="12">
        <v>4</v>
      </c>
      <c r="Y15" s="12">
        <v>4</v>
      </c>
      <c r="Z15" s="12">
        <v>5</v>
      </c>
      <c r="AA15" s="11">
        <v>2</v>
      </c>
      <c r="AB15" s="11">
        <v>2</v>
      </c>
      <c r="AC15" s="12">
        <v>4</v>
      </c>
      <c r="AD15" s="11">
        <v>5</v>
      </c>
      <c r="AE15" s="11">
        <v>4</v>
      </c>
      <c r="AF15" s="11">
        <v>4</v>
      </c>
      <c r="AG15" s="12">
        <v>4</v>
      </c>
      <c r="AH15" s="12">
        <v>2</v>
      </c>
      <c r="AI15" s="12">
        <v>4</v>
      </c>
      <c r="AJ15" s="11">
        <v>5</v>
      </c>
      <c r="AK15" s="11">
        <v>4</v>
      </c>
      <c r="AL15" s="12">
        <v>4</v>
      </c>
      <c r="AM15" s="12">
        <v>4</v>
      </c>
      <c r="AN15" s="11">
        <v>5</v>
      </c>
      <c r="AO15" s="12">
        <v>4</v>
      </c>
      <c r="AP15" s="12">
        <v>4</v>
      </c>
      <c r="AQ15" s="12">
        <v>4</v>
      </c>
      <c r="AR15" s="11">
        <v>2</v>
      </c>
      <c r="AS15" s="11">
        <v>2</v>
      </c>
      <c r="AT15" s="11">
        <v>4</v>
      </c>
      <c r="AU15" s="12">
        <v>4</v>
      </c>
      <c r="AV15" s="11">
        <v>4</v>
      </c>
      <c r="AW15" s="12">
        <v>2</v>
      </c>
      <c r="AX15" s="12">
        <v>4</v>
      </c>
      <c r="AY15" s="12">
        <v>4</v>
      </c>
      <c r="AZ15" s="12">
        <v>4</v>
      </c>
      <c r="BA15" s="12">
        <v>4</v>
      </c>
      <c r="BB15" s="12">
        <v>0</v>
      </c>
      <c r="BC15" s="12">
        <v>5</v>
      </c>
      <c r="BD15" s="12">
        <v>5</v>
      </c>
      <c r="BE15" s="12">
        <v>4</v>
      </c>
      <c r="BF15" s="12">
        <v>4</v>
      </c>
      <c r="BG15" s="12">
        <v>4</v>
      </c>
      <c r="BH15" s="12">
        <v>0</v>
      </c>
      <c r="BQ15" s="14">
        <f t="shared" ref="BQ15:BU24" si="11">COUNTIF($F15:$BO15,BQ$4)</f>
        <v>7</v>
      </c>
      <c r="BR15" s="14">
        <f t="shared" si="11"/>
        <v>32</v>
      </c>
      <c r="BS15" s="14">
        <f t="shared" si="11"/>
        <v>12</v>
      </c>
      <c r="BT15" s="14">
        <f t="shared" si="11"/>
        <v>0</v>
      </c>
      <c r="BU15" s="14">
        <f t="shared" si="11"/>
        <v>3</v>
      </c>
      <c r="BV15" s="34">
        <f t="shared" si="6"/>
        <v>3.6666666666666665</v>
      </c>
      <c r="BW15" s="19">
        <f t="shared" si="1"/>
        <v>3.7</v>
      </c>
      <c r="BX15" s="2" t="str">
        <f t="shared" si="7"/>
        <v>B</v>
      </c>
      <c r="BY15" s="2" t="str">
        <f t="shared" si="8"/>
        <v>B(3.7)</v>
      </c>
      <c r="BZ15" s="55" t="str">
        <f t="shared" si="9"/>
        <v>▽-0.2</v>
      </c>
      <c r="CA15" s="2" t="str">
        <f t="shared" si="10"/>
        <v>▽</v>
      </c>
      <c r="CB15" s="37">
        <f t="shared" si="2"/>
        <v>-0.19999999999999973</v>
      </c>
      <c r="CC15" s="18">
        <f t="shared" si="3"/>
        <v>0.12962962962962962</v>
      </c>
      <c r="CD15" s="18">
        <f t="shared" si="4"/>
        <v>0.59259259259259256</v>
      </c>
      <c r="CE15" s="18">
        <f t="shared" si="5"/>
        <v>0.22222222222222221</v>
      </c>
      <c r="CF15" s="18">
        <f t="shared" si="5"/>
        <v>0</v>
      </c>
      <c r="CG15" s="18">
        <f t="shared" si="5"/>
        <v>5.5555555555555552E-2</v>
      </c>
      <c r="CH15" s="54">
        <v>3.9</v>
      </c>
      <c r="CI15" s="51" t="s">
        <v>72</v>
      </c>
    </row>
    <row r="16" spans="1:87" ht="19.5" customHeight="1" x14ac:dyDescent="0.15">
      <c r="A16" s="197"/>
      <c r="B16" s="200"/>
      <c r="C16" s="86"/>
      <c r="D16" s="52" t="s">
        <v>99</v>
      </c>
      <c r="E16" s="205"/>
      <c r="G16" s="12">
        <v>5</v>
      </c>
      <c r="H16" s="11">
        <v>4</v>
      </c>
      <c r="I16" s="57">
        <v>4</v>
      </c>
      <c r="J16" s="12">
        <v>4</v>
      </c>
      <c r="K16" s="12">
        <v>4</v>
      </c>
      <c r="L16" s="12">
        <v>4</v>
      </c>
      <c r="M16" s="12">
        <v>5</v>
      </c>
      <c r="N16" s="11">
        <v>4</v>
      </c>
      <c r="O16" s="12">
        <v>5</v>
      </c>
      <c r="P16" s="12">
        <v>4</v>
      </c>
      <c r="Q16" s="12">
        <v>5</v>
      </c>
      <c r="R16" s="12">
        <v>0</v>
      </c>
      <c r="S16" s="12">
        <v>4</v>
      </c>
      <c r="T16" s="12">
        <v>5</v>
      </c>
      <c r="U16" s="12">
        <v>2</v>
      </c>
      <c r="V16" s="11">
        <v>4</v>
      </c>
      <c r="W16" s="12">
        <v>5</v>
      </c>
      <c r="X16" s="12">
        <v>4</v>
      </c>
      <c r="Y16" s="12">
        <v>5</v>
      </c>
      <c r="Z16" s="12">
        <v>5</v>
      </c>
      <c r="AA16" s="11">
        <v>2</v>
      </c>
      <c r="AB16" s="11">
        <v>4</v>
      </c>
      <c r="AC16" s="12">
        <v>4</v>
      </c>
      <c r="AD16" s="11">
        <v>5</v>
      </c>
      <c r="AE16" s="11">
        <v>4</v>
      </c>
      <c r="AF16" s="11">
        <v>4</v>
      </c>
      <c r="AG16" s="12">
        <v>4</v>
      </c>
      <c r="AH16" s="12">
        <v>4</v>
      </c>
      <c r="AI16" s="12">
        <v>4</v>
      </c>
      <c r="AJ16" s="11">
        <v>5</v>
      </c>
      <c r="AK16" s="11">
        <v>4</v>
      </c>
      <c r="AL16" s="12">
        <v>4</v>
      </c>
      <c r="AM16" s="12">
        <v>4</v>
      </c>
      <c r="AN16" s="11">
        <v>5</v>
      </c>
      <c r="AO16" s="12">
        <v>4</v>
      </c>
      <c r="AP16" s="12">
        <v>2</v>
      </c>
      <c r="AQ16" s="12">
        <v>4</v>
      </c>
      <c r="AR16" s="11">
        <v>4</v>
      </c>
      <c r="AS16" s="11">
        <v>4</v>
      </c>
      <c r="AT16" s="11">
        <v>2</v>
      </c>
      <c r="AU16" s="12">
        <v>0</v>
      </c>
      <c r="AV16" s="11">
        <v>4</v>
      </c>
      <c r="AW16" s="12">
        <v>4</v>
      </c>
      <c r="AX16" s="12">
        <v>5</v>
      </c>
      <c r="AY16" s="12">
        <v>4</v>
      </c>
      <c r="AZ16" s="12">
        <v>4</v>
      </c>
      <c r="BA16" s="12">
        <v>4</v>
      </c>
      <c r="BB16" s="12">
        <v>5</v>
      </c>
      <c r="BC16" s="12">
        <v>5</v>
      </c>
      <c r="BD16" s="12">
        <v>4</v>
      </c>
      <c r="BE16" s="12">
        <v>4</v>
      </c>
      <c r="BF16" s="12">
        <v>4</v>
      </c>
      <c r="BG16" s="12">
        <v>4</v>
      </c>
      <c r="BH16" s="12">
        <v>4</v>
      </c>
      <c r="BQ16" s="14">
        <f t="shared" si="11"/>
        <v>14</v>
      </c>
      <c r="BR16" s="14">
        <f t="shared" si="11"/>
        <v>34</v>
      </c>
      <c r="BS16" s="14">
        <f t="shared" si="11"/>
        <v>4</v>
      </c>
      <c r="BT16" s="14">
        <f t="shared" si="11"/>
        <v>0</v>
      </c>
      <c r="BU16" s="14">
        <f t="shared" si="11"/>
        <v>2</v>
      </c>
      <c r="BV16" s="34">
        <f t="shared" si="6"/>
        <v>4.115384615384615</v>
      </c>
      <c r="BW16" s="19">
        <f t="shared" si="1"/>
        <v>4.0999999999999996</v>
      </c>
      <c r="BX16" s="2" t="str">
        <f t="shared" si="7"/>
        <v>A</v>
      </c>
      <c r="BY16" s="2" t="str">
        <f t="shared" si="8"/>
        <v>A(4.1)</v>
      </c>
      <c r="BZ16" s="55" t="str">
        <f t="shared" si="9"/>
        <v>▽-0.100000000000001</v>
      </c>
      <c r="CA16" s="2" t="str">
        <f t="shared" si="10"/>
        <v>▽</v>
      </c>
      <c r="CB16" s="37">
        <f t="shared" si="2"/>
        <v>-0.10000000000000053</v>
      </c>
      <c r="CC16" s="18">
        <f t="shared" si="3"/>
        <v>0.25925925925925924</v>
      </c>
      <c r="CD16" s="18">
        <f t="shared" si="4"/>
        <v>0.62962962962962965</v>
      </c>
      <c r="CE16" s="18">
        <f t="shared" si="5"/>
        <v>7.407407407407407E-2</v>
      </c>
      <c r="CF16" s="18">
        <f t="shared" si="5"/>
        <v>0</v>
      </c>
      <c r="CG16" s="18">
        <f t="shared" si="5"/>
        <v>3.7037037037037035E-2</v>
      </c>
      <c r="CH16" s="54">
        <v>4.2</v>
      </c>
      <c r="CI16" s="51" t="s">
        <v>73</v>
      </c>
    </row>
    <row r="17" spans="1:87" ht="19.5" customHeight="1" x14ac:dyDescent="0.15">
      <c r="A17" s="197"/>
      <c r="B17" s="200"/>
      <c r="C17" s="86"/>
      <c r="D17" s="52" t="s">
        <v>100</v>
      </c>
      <c r="E17" s="205"/>
      <c r="G17" s="12">
        <v>5</v>
      </c>
      <c r="H17" s="11">
        <v>4</v>
      </c>
      <c r="I17" s="57">
        <v>2</v>
      </c>
      <c r="J17" s="12">
        <v>4</v>
      </c>
      <c r="K17" s="12">
        <v>5</v>
      </c>
      <c r="L17" s="12">
        <v>4</v>
      </c>
      <c r="M17" s="12">
        <v>5</v>
      </c>
      <c r="N17" s="11">
        <v>4</v>
      </c>
      <c r="O17" s="12">
        <v>5</v>
      </c>
      <c r="P17" s="12">
        <v>5</v>
      </c>
      <c r="Q17" s="12">
        <v>5</v>
      </c>
      <c r="R17" s="12">
        <v>5</v>
      </c>
      <c r="S17" s="12">
        <v>4</v>
      </c>
      <c r="T17" s="12">
        <v>5</v>
      </c>
      <c r="U17" s="12">
        <v>4</v>
      </c>
      <c r="V17" s="11">
        <v>4</v>
      </c>
      <c r="W17" s="12">
        <v>5</v>
      </c>
      <c r="X17" s="12">
        <v>4</v>
      </c>
      <c r="Y17" s="12">
        <v>5</v>
      </c>
      <c r="Z17" s="12">
        <v>5</v>
      </c>
      <c r="AA17" s="11">
        <v>2</v>
      </c>
      <c r="AB17" s="11">
        <v>4</v>
      </c>
      <c r="AC17" s="12">
        <v>4</v>
      </c>
      <c r="AD17" s="11">
        <v>5</v>
      </c>
      <c r="AE17" s="11">
        <v>4</v>
      </c>
      <c r="AF17" s="11">
        <v>4</v>
      </c>
      <c r="AG17" s="12">
        <v>4</v>
      </c>
      <c r="AH17" s="12">
        <v>4</v>
      </c>
      <c r="AI17" s="12">
        <v>4</v>
      </c>
      <c r="AJ17" s="11">
        <v>5</v>
      </c>
      <c r="AK17" s="11">
        <v>4</v>
      </c>
      <c r="AL17" s="12">
        <v>5</v>
      </c>
      <c r="AM17" s="12">
        <v>4</v>
      </c>
      <c r="AN17" s="11">
        <v>5</v>
      </c>
      <c r="AO17" s="12">
        <v>5</v>
      </c>
      <c r="AP17" s="12">
        <v>2</v>
      </c>
      <c r="AQ17" s="12">
        <v>5</v>
      </c>
      <c r="AR17" s="11">
        <v>4</v>
      </c>
      <c r="AS17" s="11">
        <v>4</v>
      </c>
      <c r="AT17" s="11">
        <v>5</v>
      </c>
      <c r="AU17" s="12">
        <v>4</v>
      </c>
      <c r="AV17" s="11">
        <v>4</v>
      </c>
      <c r="AW17" s="12">
        <v>5</v>
      </c>
      <c r="AX17" s="12">
        <v>5</v>
      </c>
      <c r="AY17" s="12">
        <v>4</v>
      </c>
      <c r="AZ17" s="12">
        <v>4</v>
      </c>
      <c r="BA17" s="12">
        <v>2</v>
      </c>
      <c r="BB17" s="12">
        <v>5</v>
      </c>
      <c r="BC17" s="12">
        <v>5</v>
      </c>
      <c r="BD17" s="12">
        <v>5</v>
      </c>
      <c r="BE17" s="12">
        <v>5</v>
      </c>
      <c r="BF17" s="12">
        <v>5</v>
      </c>
      <c r="BG17" s="12">
        <v>5</v>
      </c>
      <c r="BH17" s="12">
        <v>0</v>
      </c>
      <c r="BQ17" s="14">
        <f t="shared" si="11"/>
        <v>26</v>
      </c>
      <c r="BR17" s="14">
        <f t="shared" si="11"/>
        <v>23</v>
      </c>
      <c r="BS17" s="14">
        <f t="shared" si="11"/>
        <v>4</v>
      </c>
      <c r="BT17" s="14">
        <f t="shared" si="11"/>
        <v>0</v>
      </c>
      <c r="BU17" s="14">
        <f t="shared" si="11"/>
        <v>1</v>
      </c>
      <c r="BV17" s="34">
        <f t="shared" si="6"/>
        <v>4.3396226415094343</v>
      </c>
      <c r="BW17" s="19">
        <f t="shared" si="1"/>
        <v>4.3</v>
      </c>
      <c r="BX17" s="2" t="str">
        <f t="shared" si="7"/>
        <v>A</v>
      </c>
      <c r="BY17" s="2" t="str">
        <f t="shared" si="8"/>
        <v>A(4.3)</v>
      </c>
      <c r="BZ17" s="55" t="str">
        <f t="shared" si="9"/>
        <v>±0</v>
      </c>
      <c r="CA17" s="2" t="str">
        <f t="shared" si="10"/>
        <v>±</v>
      </c>
      <c r="CB17" s="37">
        <f t="shared" si="2"/>
        <v>0</v>
      </c>
      <c r="CC17" s="18">
        <f t="shared" si="3"/>
        <v>0.48148148148148145</v>
      </c>
      <c r="CD17" s="18">
        <f t="shared" si="4"/>
        <v>0.42592592592592593</v>
      </c>
      <c r="CE17" s="18">
        <f t="shared" si="5"/>
        <v>7.407407407407407E-2</v>
      </c>
      <c r="CF17" s="18">
        <f t="shared" si="5"/>
        <v>0</v>
      </c>
      <c r="CG17" s="18">
        <f t="shared" si="5"/>
        <v>1.8518518518518517E-2</v>
      </c>
      <c r="CH17" s="54">
        <v>4.3</v>
      </c>
      <c r="CI17" s="51" t="s">
        <v>71</v>
      </c>
    </row>
    <row r="18" spans="1:87" ht="19.5" customHeight="1" x14ac:dyDescent="0.15">
      <c r="A18" s="197"/>
      <c r="B18" s="200"/>
      <c r="C18" s="50" t="s">
        <v>33</v>
      </c>
      <c r="D18" s="52" t="s">
        <v>131</v>
      </c>
      <c r="E18" s="206"/>
      <c r="G18" s="12">
        <v>4</v>
      </c>
      <c r="H18" s="11">
        <v>4</v>
      </c>
      <c r="I18" s="57">
        <v>2</v>
      </c>
      <c r="J18" s="12">
        <v>4</v>
      </c>
      <c r="K18" s="12">
        <v>2</v>
      </c>
      <c r="L18" s="12">
        <v>4</v>
      </c>
      <c r="M18" s="12">
        <v>4</v>
      </c>
      <c r="N18" s="11">
        <v>4</v>
      </c>
      <c r="O18" s="12">
        <v>2</v>
      </c>
      <c r="P18" s="12">
        <v>4</v>
      </c>
      <c r="Q18" s="12">
        <v>5</v>
      </c>
      <c r="R18" s="12">
        <v>4</v>
      </c>
      <c r="S18" s="12">
        <v>4</v>
      </c>
      <c r="T18" s="12">
        <v>2</v>
      </c>
      <c r="U18" s="12">
        <v>4</v>
      </c>
      <c r="V18" s="11">
        <v>4</v>
      </c>
      <c r="W18" s="12">
        <v>5</v>
      </c>
      <c r="X18" s="12">
        <v>0</v>
      </c>
      <c r="Y18" s="12">
        <v>4</v>
      </c>
      <c r="Z18" s="12">
        <v>4</v>
      </c>
      <c r="AA18" s="11">
        <v>2</v>
      </c>
      <c r="AB18" s="11">
        <v>2</v>
      </c>
      <c r="AC18" s="12">
        <v>4</v>
      </c>
      <c r="AD18" s="11">
        <v>5</v>
      </c>
      <c r="AE18" s="11">
        <v>5</v>
      </c>
      <c r="AF18" s="11">
        <v>4</v>
      </c>
      <c r="AG18" s="12">
        <v>4</v>
      </c>
      <c r="AH18" s="12">
        <v>2</v>
      </c>
      <c r="AI18" s="12">
        <v>2</v>
      </c>
      <c r="AJ18" s="11">
        <v>5</v>
      </c>
      <c r="AK18" s="11">
        <v>4</v>
      </c>
      <c r="AL18" s="12">
        <v>4</v>
      </c>
      <c r="AM18" s="12">
        <v>4</v>
      </c>
      <c r="AN18" s="11">
        <v>5</v>
      </c>
      <c r="AO18" s="12">
        <v>4</v>
      </c>
      <c r="AP18" s="12">
        <v>4</v>
      </c>
      <c r="AQ18" s="12">
        <v>5</v>
      </c>
      <c r="AR18" s="11">
        <v>0</v>
      </c>
      <c r="AS18" s="11">
        <v>0</v>
      </c>
      <c r="AT18" s="11">
        <v>2</v>
      </c>
      <c r="AU18" s="12">
        <v>0</v>
      </c>
      <c r="AV18" s="11">
        <v>4</v>
      </c>
      <c r="AW18" s="12">
        <v>2</v>
      </c>
      <c r="AX18" s="12">
        <v>5</v>
      </c>
      <c r="AY18" s="12">
        <v>2</v>
      </c>
      <c r="AZ18" s="12">
        <v>4</v>
      </c>
      <c r="BA18" s="12">
        <v>4</v>
      </c>
      <c r="BB18" s="12">
        <v>5</v>
      </c>
      <c r="BC18" s="12">
        <v>5</v>
      </c>
      <c r="BD18" s="12">
        <v>4</v>
      </c>
      <c r="BE18" s="12">
        <v>4</v>
      </c>
      <c r="BF18" s="12">
        <v>4</v>
      </c>
      <c r="BG18" s="12">
        <v>5</v>
      </c>
      <c r="BH18" s="12">
        <v>0</v>
      </c>
      <c r="BQ18" s="14">
        <f t="shared" si="11"/>
        <v>11</v>
      </c>
      <c r="BR18" s="14">
        <f t="shared" si="11"/>
        <v>27</v>
      </c>
      <c r="BS18" s="14">
        <f t="shared" si="11"/>
        <v>11</v>
      </c>
      <c r="BT18" s="14">
        <f t="shared" si="11"/>
        <v>0</v>
      </c>
      <c r="BU18" s="14">
        <f t="shared" si="11"/>
        <v>5</v>
      </c>
      <c r="BV18" s="34">
        <f t="shared" si="6"/>
        <v>3.7755102040816326</v>
      </c>
      <c r="BW18" s="19">
        <f t="shared" si="1"/>
        <v>3.8</v>
      </c>
      <c r="BX18" s="2" t="str">
        <f t="shared" si="7"/>
        <v>B</v>
      </c>
      <c r="BY18" s="2" t="str">
        <f t="shared" si="8"/>
        <v>B(3.8)</v>
      </c>
      <c r="BZ18" s="55" t="str">
        <f t="shared" si="9"/>
        <v>▽-0.2</v>
      </c>
      <c r="CA18" s="2" t="str">
        <f t="shared" si="10"/>
        <v>▽</v>
      </c>
      <c r="CB18" s="37">
        <f t="shared" si="2"/>
        <v>-0.20000000000000018</v>
      </c>
      <c r="CC18" s="18">
        <f t="shared" si="3"/>
        <v>0.20370370370370369</v>
      </c>
      <c r="CD18" s="18">
        <f t="shared" si="4"/>
        <v>0.5</v>
      </c>
      <c r="CE18" s="18">
        <f t="shared" si="5"/>
        <v>0.20370370370370369</v>
      </c>
      <c r="CF18" s="18">
        <f t="shared" si="5"/>
        <v>0</v>
      </c>
      <c r="CG18" s="18">
        <f t="shared" si="5"/>
        <v>9.2592592592592587E-2</v>
      </c>
      <c r="CH18" s="54">
        <v>4</v>
      </c>
      <c r="CI18" s="51" t="s">
        <v>149</v>
      </c>
    </row>
    <row r="19" spans="1:87" ht="19.5" customHeight="1" x14ac:dyDescent="0.15">
      <c r="A19" s="197"/>
      <c r="B19" s="200" t="s">
        <v>18</v>
      </c>
      <c r="C19" s="86" t="s">
        <v>59</v>
      </c>
      <c r="D19" s="52" t="s">
        <v>101</v>
      </c>
      <c r="E19" s="204" t="s">
        <v>231</v>
      </c>
      <c r="G19" s="12">
        <v>4</v>
      </c>
      <c r="H19" s="11">
        <v>4</v>
      </c>
      <c r="I19" s="57">
        <v>4</v>
      </c>
      <c r="J19" s="12">
        <v>4</v>
      </c>
      <c r="K19" s="12">
        <v>5</v>
      </c>
      <c r="L19" s="12">
        <v>4</v>
      </c>
      <c r="M19" s="12">
        <v>5</v>
      </c>
      <c r="N19" s="11">
        <v>4</v>
      </c>
      <c r="O19" s="12">
        <v>4</v>
      </c>
      <c r="P19" s="12">
        <v>4</v>
      </c>
      <c r="Q19" s="12">
        <v>5</v>
      </c>
      <c r="R19" s="12">
        <v>5</v>
      </c>
      <c r="S19" s="12">
        <v>4</v>
      </c>
      <c r="T19" s="12">
        <v>5</v>
      </c>
      <c r="U19" s="12">
        <v>4</v>
      </c>
      <c r="V19" s="11">
        <v>4</v>
      </c>
      <c r="W19" s="12">
        <v>5</v>
      </c>
      <c r="X19" s="12">
        <v>4</v>
      </c>
      <c r="Y19" s="12">
        <v>5</v>
      </c>
      <c r="Z19" s="12">
        <v>5</v>
      </c>
      <c r="AA19" s="11">
        <v>4</v>
      </c>
      <c r="AB19" s="11">
        <v>4</v>
      </c>
      <c r="AC19" s="12">
        <v>4</v>
      </c>
      <c r="AD19" s="11">
        <v>5</v>
      </c>
      <c r="AE19" s="11">
        <v>4</v>
      </c>
      <c r="AF19" s="11">
        <v>4</v>
      </c>
      <c r="AG19" s="12">
        <v>4</v>
      </c>
      <c r="AH19" s="12">
        <v>4</v>
      </c>
      <c r="AI19" s="12">
        <v>2</v>
      </c>
      <c r="AJ19" s="11">
        <v>5</v>
      </c>
      <c r="AK19" s="11">
        <v>4</v>
      </c>
      <c r="AL19" s="12">
        <v>5</v>
      </c>
      <c r="AM19" s="12">
        <v>4</v>
      </c>
      <c r="AN19" s="11">
        <v>5</v>
      </c>
      <c r="AO19" s="12">
        <v>5</v>
      </c>
      <c r="AP19" s="12">
        <v>2</v>
      </c>
      <c r="AQ19" s="12">
        <v>5</v>
      </c>
      <c r="AR19" s="11">
        <v>4</v>
      </c>
      <c r="AS19" s="11">
        <v>5</v>
      </c>
      <c r="AT19" s="11">
        <v>4</v>
      </c>
      <c r="AU19" s="12">
        <v>4</v>
      </c>
      <c r="AV19" s="11">
        <v>4</v>
      </c>
      <c r="AW19" s="12">
        <v>5</v>
      </c>
      <c r="AX19" s="12">
        <v>5</v>
      </c>
      <c r="AY19" s="12">
        <v>4</v>
      </c>
      <c r="AZ19" s="12">
        <v>4</v>
      </c>
      <c r="BA19" s="12">
        <v>2</v>
      </c>
      <c r="BB19" s="12">
        <v>5</v>
      </c>
      <c r="BC19" s="12">
        <v>5</v>
      </c>
      <c r="BD19" s="12">
        <v>5</v>
      </c>
      <c r="BE19" s="12">
        <v>5</v>
      </c>
      <c r="BF19" s="12">
        <v>4</v>
      </c>
      <c r="BG19" s="12">
        <v>5</v>
      </c>
      <c r="BH19" s="12">
        <v>5</v>
      </c>
      <c r="BQ19" s="14">
        <f t="shared" si="11"/>
        <v>23</v>
      </c>
      <c r="BR19" s="14">
        <f t="shared" si="11"/>
        <v>28</v>
      </c>
      <c r="BS19" s="14">
        <f t="shared" si="11"/>
        <v>3</v>
      </c>
      <c r="BT19" s="14">
        <f t="shared" si="11"/>
        <v>0</v>
      </c>
      <c r="BU19" s="14">
        <f t="shared" si="11"/>
        <v>0</v>
      </c>
      <c r="BV19" s="34">
        <f t="shared" si="6"/>
        <v>4.3148148148148149</v>
      </c>
      <c r="BW19" s="19">
        <f t="shared" si="1"/>
        <v>4.3</v>
      </c>
      <c r="BX19" s="2" t="str">
        <f t="shared" si="7"/>
        <v>A</v>
      </c>
      <c r="BY19" s="2" t="str">
        <f t="shared" si="8"/>
        <v>A(4.3)</v>
      </c>
      <c r="BZ19" s="55" t="s">
        <v>137</v>
      </c>
      <c r="CA19" s="2" t="str">
        <f t="shared" si="10"/>
        <v>▽</v>
      </c>
      <c r="CB19" s="37">
        <f t="shared" si="2"/>
        <v>-0.10000000000000053</v>
      </c>
      <c r="CC19" s="18">
        <f t="shared" si="3"/>
        <v>0.42592592592592593</v>
      </c>
      <c r="CD19" s="18">
        <f t="shared" si="4"/>
        <v>0.51851851851851849</v>
      </c>
      <c r="CE19" s="18">
        <f t="shared" si="5"/>
        <v>5.5555555555555552E-2</v>
      </c>
      <c r="CF19" s="18">
        <f t="shared" si="5"/>
        <v>0</v>
      </c>
      <c r="CG19" s="18">
        <f t="shared" si="5"/>
        <v>0</v>
      </c>
      <c r="CH19" s="54">
        <v>4.4000000000000004</v>
      </c>
      <c r="CI19" s="51" t="s">
        <v>77</v>
      </c>
    </row>
    <row r="20" spans="1:87" ht="19.5" customHeight="1" x14ac:dyDescent="0.15">
      <c r="A20" s="197"/>
      <c r="B20" s="200"/>
      <c r="C20" s="86"/>
      <c r="D20" s="52" t="s">
        <v>102</v>
      </c>
      <c r="E20" s="205"/>
      <c r="G20" s="12">
        <v>4</v>
      </c>
      <c r="H20" s="11">
        <v>4</v>
      </c>
      <c r="I20" s="57">
        <v>2</v>
      </c>
      <c r="J20" s="12">
        <v>4</v>
      </c>
      <c r="K20" s="12">
        <v>5</v>
      </c>
      <c r="L20" s="12">
        <v>4</v>
      </c>
      <c r="M20" s="12">
        <v>4</v>
      </c>
      <c r="N20" s="11">
        <v>4</v>
      </c>
      <c r="O20" s="12">
        <v>0</v>
      </c>
      <c r="P20" s="12">
        <v>2</v>
      </c>
      <c r="Q20" s="12">
        <v>5</v>
      </c>
      <c r="R20" s="12">
        <v>5</v>
      </c>
      <c r="S20" s="12">
        <v>2</v>
      </c>
      <c r="T20" s="12">
        <v>4</v>
      </c>
      <c r="U20" s="12">
        <v>4</v>
      </c>
      <c r="V20" s="11">
        <v>4</v>
      </c>
      <c r="W20" s="12">
        <v>2</v>
      </c>
      <c r="X20" s="12">
        <v>4</v>
      </c>
      <c r="Y20" s="12">
        <v>4</v>
      </c>
      <c r="Z20" s="12">
        <v>4</v>
      </c>
      <c r="AA20" s="11">
        <v>2</v>
      </c>
      <c r="AB20" s="11">
        <v>4</v>
      </c>
      <c r="AC20" s="12">
        <v>4</v>
      </c>
      <c r="AD20" s="11">
        <v>4</v>
      </c>
      <c r="AE20" s="11">
        <v>3</v>
      </c>
      <c r="AF20" s="11">
        <v>0</v>
      </c>
      <c r="AG20" s="12">
        <v>4</v>
      </c>
      <c r="AH20" s="12">
        <v>4</v>
      </c>
      <c r="AI20" s="12">
        <v>4</v>
      </c>
      <c r="AJ20" s="11">
        <v>5</v>
      </c>
      <c r="AK20" s="11">
        <v>4</v>
      </c>
      <c r="AL20" s="12">
        <v>5</v>
      </c>
      <c r="AM20" s="12">
        <v>4</v>
      </c>
      <c r="AN20" s="11">
        <v>5</v>
      </c>
      <c r="AO20" s="12">
        <v>4</v>
      </c>
      <c r="AP20" s="12">
        <v>2</v>
      </c>
      <c r="AQ20" s="12">
        <v>4</v>
      </c>
      <c r="AR20" s="11">
        <v>4</v>
      </c>
      <c r="AS20" s="11">
        <v>4</v>
      </c>
      <c r="AT20" s="11">
        <v>5</v>
      </c>
      <c r="AU20" s="12">
        <v>0</v>
      </c>
      <c r="AV20" s="11">
        <v>4</v>
      </c>
      <c r="AW20" s="12">
        <v>4</v>
      </c>
      <c r="AX20" s="12">
        <v>4</v>
      </c>
      <c r="AY20" s="12">
        <v>4</v>
      </c>
      <c r="AZ20" s="12">
        <v>2</v>
      </c>
      <c r="BA20" s="12">
        <v>2</v>
      </c>
      <c r="BB20" s="12">
        <v>3</v>
      </c>
      <c r="BC20" s="12">
        <v>2</v>
      </c>
      <c r="BD20" s="12">
        <v>4</v>
      </c>
      <c r="BE20" s="12">
        <v>5</v>
      </c>
      <c r="BF20" s="12">
        <v>4</v>
      </c>
      <c r="BG20" s="12">
        <v>4</v>
      </c>
      <c r="BH20" s="12">
        <v>0</v>
      </c>
      <c r="BQ20" s="14">
        <f t="shared" si="11"/>
        <v>8</v>
      </c>
      <c r="BR20" s="14">
        <f t="shared" si="11"/>
        <v>31</v>
      </c>
      <c r="BS20" s="14">
        <f t="shared" si="11"/>
        <v>9</v>
      </c>
      <c r="BT20" s="14">
        <f t="shared" si="11"/>
        <v>0</v>
      </c>
      <c r="BU20" s="14">
        <f t="shared" si="11"/>
        <v>4</v>
      </c>
      <c r="BV20" s="34">
        <f t="shared" si="6"/>
        <v>3.7916666666666665</v>
      </c>
      <c r="BW20" s="19">
        <f t="shared" si="1"/>
        <v>3.8</v>
      </c>
      <c r="BX20" s="2" t="str">
        <f t="shared" si="7"/>
        <v>B</v>
      </c>
      <c r="BY20" s="2" t="str">
        <f t="shared" si="8"/>
        <v>B(3.8)</v>
      </c>
      <c r="BZ20" s="55" t="str">
        <f t="shared" si="9"/>
        <v>▽-0.2</v>
      </c>
      <c r="CA20" s="2" t="str">
        <f t="shared" si="10"/>
        <v>▽</v>
      </c>
      <c r="CB20" s="37">
        <f t="shared" si="2"/>
        <v>-0.20000000000000018</v>
      </c>
      <c r="CC20" s="18">
        <f t="shared" si="3"/>
        <v>0.15384615384615385</v>
      </c>
      <c r="CD20" s="18">
        <f t="shared" si="4"/>
        <v>0.59615384615384615</v>
      </c>
      <c r="CE20" s="18">
        <f t="shared" si="5"/>
        <v>0.17307692307692307</v>
      </c>
      <c r="CF20" s="18">
        <f t="shared" si="5"/>
        <v>0</v>
      </c>
      <c r="CG20" s="18">
        <f t="shared" si="5"/>
        <v>7.6923076923076927E-2</v>
      </c>
      <c r="CH20" s="54">
        <v>4</v>
      </c>
      <c r="CI20" s="51" t="s">
        <v>149</v>
      </c>
    </row>
    <row r="21" spans="1:87" ht="19.5" customHeight="1" x14ac:dyDescent="0.15">
      <c r="A21" s="197"/>
      <c r="B21" s="200"/>
      <c r="C21" s="86" t="s">
        <v>34</v>
      </c>
      <c r="D21" s="52" t="s">
        <v>103</v>
      </c>
      <c r="E21" s="205"/>
      <c r="G21" s="12">
        <v>4</v>
      </c>
      <c r="H21" s="11">
        <v>4</v>
      </c>
      <c r="I21" s="57">
        <v>2</v>
      </c>
      <c r="J21" s="12">
        <v>2</v>
      </c>
      <c r="K21" s="12">
        <v>4</v>
      </c>
      <c r="L21" s="12">
        <v>2</v>
      </c>
      <c r="M21" s="12">
        <v>4</v>
      </c>
      <c r="N21" s="11">
        <v>4</v>
      </c>
      <c r="O21" s="12">
        <v>4</v>
      </c>
      <c r="P21" s="12">
        <v>2</v>
      </c>
      <c r="Q21" s="12">
        <v>4</v>
      </c>
      <c r="R21" s="12">
        <v>4</v>
      </c>
      <c r="S21" s="12">
        <v>2</v>
      </c>
      <c r="T21" s="12">
        <v>4</v>
      </c>
      <c r="U21" s="12">
        <v>2</v>
      </c>
      <c r="V21" s="11">
        <v>4</v>
      </c>
      <c r="W21" s="12">
        <v>4</v>
      </c>
      <c r="X21" s="12">
        <v>4</v>
      </c>
      <c r="Y21" s="12">
        <v>4</v>
      </c>
      <c r="Z21" s="12">
        <v>4</v>
      </c>
      <c r="AA21" s="11">
        <v>2</v>
      </c>
      <c r="AB21" s="11">
        <v>4</v>
      </c>
      <c r="AC21" s="12">
        <v>4</v>
      </c>
      <c r="AD21" s="11">
        <v>4</v>
      </c>
      <c r="AE21" s="11">
        <v>3</v>
      </c>
      <c r="AF21" s="11">
        <v>4</v>
      </c>
      <c r="AG21" s="12">
        <v>4</v>
      </c>
      <c r="AH21" s="12">
        <v>4</v>
      </c>
      <c r="AI21" s="12">
        <v>4</v>
      </c>
      <c r="AJ21" s="11">
        <v>4</v>
      </c>
      <c r="AK21" s="11">
        <v>4</v>
      </c>
      <c r="AL21" s="12">
        <v>4</v>
      </c>
      <c r="AM21" s="12">
        <v>4</v>
      </c>
      <c r="AN21" s="11">
        <v>5</v>
      </c>
      <c r="AO21" s="12">
        <v>4</v>
      </c>
      <c r="AP21" s="12">
        <v>4</v>
      </c>
      <c r="AQ21" s="12">
        <v>4</v>
      </c>
      <c r="AR21" s="11">
        <v>4</v>
      </c>
      <c r="AS21" s="11">
        <v>4</v>
      </c>
      <c r="AT21" s="11">
        <v>2</v>
      </c>
      <c r="AU21" s="12">
        <v>0</v>
      </c>
      <c r="AV21" s="11">
        <v>4</v>
      </c>
      <c r="AW21" s="12">
        <v>2</v>
      </c>
      <c r="AX21" s="12">
        <v>5</v>
      </c>
      <c r="AY21" s="12">
        <v>4</v>
      </c>
      <c r="AZ21" s="12">
        <v>2</v>
      </c>
      <c r="BA21" s="12">
        <v>2</v>
      </c>
      <c r="BB21" s="12">
        <v>4</v>
      </c>
      <c r="BC21" s="12">
        <v>5</v>
      </c>
      <c r="BD21" s="12">
        <v>4</v>
      </c>
      <c r="BE21" s="12">
        <v>4</v>
      </c>
      <c r="BF21" s="12">
        <v>4</v>
      </c>
      <c r="BG21" s="12">
        <v>2</v>
      </c>
      <c r="BH21" s="12">
        <v>2</v>
      </c>
      <c r="BQ21" s="14">
        <f t="shared" si="11"/>
        <v>3</v>
      </c>
      <c r="BR21" s="14">
        <f t="shared" si="11"/>
        <v>36</v>
      </c>
      <c r="BS21" s="14">
        <f t="shared" si="11"/>
        <v>13</v>
      </c>
      <c r="BT21" s="14">
        <f t="shared" si="11"/>
        <v>0</v>
      </c>
      <c r="BU21" s="14">
        <f t="shared" si="11"/>
        <v>1</v>
      </c>
      <c r="BV21" s="34">
        <f t="shared" si="6"/>
        <v>3.5576923076923075</v>
      </c>
      <c r="BW21" s="19">
        <f t="shared" si="1"/>
        <v>3.6</v>
      </c>
      <c r="BX21" s="2" t="str">
        <f t="shared" si="7"/>
        <v>B</v>
      </c>
      <c r="BY21" s="2" t="str">
        <f t="shared" si="8"/>
        <v>B(3.6)</v>
      </c>
      <c r="BZ21" s="55" t="str">
        <f t="shared" si="9"/>
        <v>⬆0.1</v>
      </c>
      <c r="CA21" s="2" t="str">
        <f t="shared" si="10"/>
        <v>⬆</v>
      </c>
      <c r="CB21" s="37">
        <f t="shared" si="2"/>
        <v>0.10000000000000009</v>
      </c>
      <c r="CC21" s="18">
        <f t="shared" si="3"/>
        <v>5.6603773584905662E-2</v>
      </c>
      <c r="CD21" s="18">
        <f t="shared" si="4"/>
        <v>0.67924528301886788</v>
      </c>
      <c r="CE21" s="18">
        <f t="shared" si="5"/>
        <v>0.24528301886792453</v>
      </c>
      <c r="CF21" s="18">
        <f t="shared" si="5"/>
        <v>0</v>
      </c>
      <c r="CG21" s="18">
        <f t="shared" si="5"/>
        <v>1.8867924528301886E-2</v>
      </c>
      <c r="CH21" s="54">
        <v>3.5</v>
      </c>
      <c r="CI21" s="51" t="s">
        <v>78</v>
      </c>
    </row>
    <row r="22" spans="1:87" ht="19.5" customHeight="1" x14ac:dyDescent="0.15">
      <c r="A22" s="198"/>
      <c r="B22" s="207"/>
      <c r="C22" s="86"/>
      <c r="D22" s="52" t="s">
        <v>104</v>
      </c>
      <c r="E22" s="208"/>
      <c r="G22" s="12">
        <v>4</v>
      </c>
      <c r="H22" s="11">
        <v>2</v>
      </c>
      <c r="I22" s="57">
        <v>4</v>
      </c>
      <c r="J22" s="12">
        <v>4</v>
      </c>
      <c r="K22" s="12">
        <v>5</v>
      </c>
      <c r="L22" s="12">
        <v>4</v>
      </c>
      <c r="M22" s="12">
        <v>4</v>
      </c>
      <c r="N22" s="11">
        <v>4</v>
      </c>
      <c r="O22" s="12">
        <v>2</v>
      </c>
      <c r="P22" s="12">
        <v>4</v>
      </c>
      <c r="Q22" s="12">
        <v>5</v>
      </c>
      <c r="R22" s="12">
        <v>4</v>
      </c>
      <c r="S22" s="12">
        <v>4</v>
      </c>
      <c r="T22" s="12">
        <v>5</v>
      </c>
      <c r="U22" s="12">
        <v>2</v>
      </c>
      <c r="V22" s="11">
        <v>4</v>
      </c>
      <c r="W22" s="12">
        <v>4</v>
      </c>
      <c r="X22" s="12">
        <v>4</v>
      </c>
      <c r="Y22" s="12">
        <v>4</v>
      </c>
      <c r="Z22" s="12">
        <v>4</v>
      </c>
      <c r="AA22" s="11">
        <v>2</v>
      </c>
      <c r="AB22" s="11">
        <v>4</v>
      </c>
      <c r="AC22" s="12">
        <v>4</v>
      </c>
      <c r="AD22" s="11">
        <v>4</v>
      </c>
      <c r="AE22" s="11">
        <v>4</v>
      </c>
      <c r="AF22" s="11">
        <v>2</v>
      </c>
      <c r="AG22" s="12">
        <v>2</v>
      </c>
      <c r="AH22" s="12">
        <v>2</v>
      </c>
      <c r="AI22" s="12">
        <v>2</v>
      </c>
      <c r="AJ22" s="11">
        <v>4</v>
      </c>
      <c r="AK22" s="11">
        <v>4</v>
      </c>
      <c r="AL22" s="12">
        <v>4</v>
      </c>
      <c r="AM22" s="12">
        <v>4</v>
      </c>
      <c r="AN22" s="11">
        <v>3</v>
      </c>
      <c r="AO22" s="12">
        <v>4</v>
      </c>
      <c r="AP22" s="12">
        <v>2</v>
      </c>
      <c r="AQ22" s="12">
        <v>2</v>
      </c>
      <c r="AR22" s="11">
        <v>0</v>
      </c>
      <c r="AS22" s="11">
        <v>0</v>
      </c>
      <c r="AT22" s="11">
        <v>4</v>
      </c>
      <c r="AU22" s="12">
        <v>0</v>
      </c>
      <c r="AV22" s="11">
        <v>2</v>
      </c>
      <c r="AW22" s="12">
        <v>2</v>
      </c>
      <c r="AX22" s="12">
        <v>5</v>
      </c>
      <c r="AY22" s="12">
        <v>4</v>
      </c>
      <c r="AZ22" s="12">
        <v>4</v>
      </c>
      <c r="BA22" s="12">
        <v>4</v>
      </c>
      <c r="BB22" s="12">
        <v>4</v>
      </c>
      <c r="BC22" s="12">
        <v>5</v>
      </c>
      <c r="BD22" s="12">
        <v>4</v>
      </c>
      <c r="BE22" s="12">
        <v>5</v>
      </c>
      <c r="BF22" s="12">
        <v>4</v>
      </c>
      <c r="BG22" s="12">
        <v>4</v>
      </c>
      <c r="BH22" s="12">
        <v>0</v>
      </c>
      <c r="BQ22" s="14">
        <f t="shared" si="11"/>
        <v>6</v>
      </c>
      <c r="BR22" s="14">
        <f t="shared" si="11"/>
        <v>31</v>
      </c>
      <c r="BS22" s="14">
        <f t="shared" si="11"/>
        <v>12</v>
      </c>
      <c r="BT22" s="14">
        <f t="shared" si="11"/>
        <v>0</v>
      </c>
      <c r="BU22" s="14">
        <f t="shared" si="11"/>
        <v>4</v>
      </c>
      <c r="BV22" s="34">
        <f t="shared" si="6"/>
        <v>3.6326530612244898</v>
      </c>
      <c r="BW22" s="19">
        <f t="shared" si="1"/>
        <v>3.6</v>
      </c>
      <c r="BX22" s="2" t="str">
        <f t="shared" si="7"/>
        <v>B</v>
      </c>
      <c r="BY22" s="2" t="str">
        <f t="shared" si="8"/>
        <v>B(3.6)</v>
      </c>
      <c r="BZ22" s="55" t="str">
        <f t="shared" si="9"/>
        <v>▽-0.2</v>
      </c>
      <c r="CA22" s="2" t="str">
        <f t="shared" si="10"/>
        <v>▽</v>
      </c>
      <c r="CB22" s="37">
        <f t="shared" si="2"/>
        <v>-0.19999999999999973</v>
      </c>
      <c r="CC22" s="18">
        <f t="shared" si="3"/>
        <v>0.11320754716981132</v>
      </c>
      <c r="CD22" s="18">
        <f t="shared" si="4"/>
        <v>0.58490566037735847</v>
      </c>
      <c r="CE22" s="18">
        <f t="shared" si="5"/>
        <v>0.22641509433962265</v>
      </c>
      <c r="CF22" s="18">
        <f t="shared" si="5"/>
        <v>0</v>
      </c>
      <c r="CG22" s="18">
        <f t="shared" si="5"/>
        <v>7.5471698113207544E-2</v>
      </c>
      <c r="CH22" s="54">
        <v>3.8</v>
      </c>
      <c r="CI22" s="51" t="s">
        <v>75</v>
      </c>
    </row>
    <row r="23" spans="1:87" ht="19.5" customHeight="1" x14ac:dyDescent="0.15">
      <c r="A23" s="196" t="s">
        <v>38</v>
      </c>
      <c r="B23" s="210" t="s">
        <v>19</v>
      </c>
      <c r="C23" s="86" t="s">
        <v>35</v>
      </c>
      <c r="D23" s="52" t="s">
        <v>105</v>
      </c>
      <c r="E23" s="213" t="s">
        <v>232</v>
      </c>
      <c r="G23" s="12">
        <v>4</v>
      </c>
      <c r="H23" s="11">
        <v>4</v>
      </c>
      <c r="I23" s="57">
        <v>2</v>
      </c>
      <c r="J23" s="12">
        <v>2</v>
      </c>
      <c r="K23" s="12">
        <v>4</v>
      </c>
      <c r="L23" s="12">
        <v>2</v>
      </c>
      <c r="M23" s="12">
        <v>2</v>
      </c>
      <c r="N23" s="11">
        <v>4</v>
      </c>
      <c r="O23" s="12">
        <v>2</v>
      </c>
      <c r="P23" s="12">
        <v>4</v>
      </c>
      <c r="Q23" s="12">
        <v>5</v>
      </c>
      <c r="R23" s="12">
        <v>4</v>
      </c>
      <c r="S23" s="12">
        <v>4</v>
      </c>
      <c r="T23" s="12">
        <v>4</v>
      </c>
      <c r="U23" s="12">
        <v>4</v>
      </c>
      <c r="V23" s="11">
        <v>4</v>
      </c>
      <c r="W23" s="12">
        <v>2</v>
      </c>
      <c r="X23" s="12">
        <v>4</v>
      </c>
      <c r="Y23" s="12">
        <v>4</v>
      </c>
      <c r="Z23" s="12">
        <v>4</v>
      </c>
      <c r="AA23" s="11">
        <v>2</v>
      </c>
      <c r="AB23" s="11">
        <v>4</v>
      </c>
      <c r="AC23" s="12">
        <v>4</v>
      </c>
      <c r="AD23" s="11">
        <v>5</v>
      </c>
      <c r="AE23" s="11">
        <v>4</v>
      </c>
      <c r="AF23" s="11">
        <v>4</v>
      </c>
      <c r="AG23" s="12">
        <v>4</v>
      </c>
      <c r="AH23" s="12">
        <v>2</v>
      </c>
      <c r="AI23" s="12">
        <v>4</v>
      </c>
      <c r="AJ23" s="11">
        <v>4</v>
      </c>
      <c r="AK23" s="11">
        <v>4</v>
      </c>
      <c r="AL23" s="12">
        <v>4</v>
      </c>
      <c r="AM23" s="12">
        <v>4</v>
      </c>
      <c r="AN23" s="11">
        <v>3</v>
      </c>
      <c r="AO23" s="12">
        <v>4</v>
      </c>
      <c r="AP23" s="12">
        <v>2</v>
      </c>
      <c r="AQ23" s="12">
        <v>4</v>
      </c>
      <c r="AR23" s="11">
        <v>4</v>
      </c>
      <c r="AS23" s="11">
        <v>4</v>
      </c>
      <c r="AT23" s="11">
        <v>4</v>
      </c>
      <c r="AU23" s="12">
        <v>4</v>
      </c>
      <c r="AV23" s="11">
        <v>2</v>
      </c>
      <c r="AW23" s="12">
        <v>4</v>
      </c>
      <c r="AX23" s="12">
        <v>5</v>
      </c>
      <c r="AY23" s="12">
        <v>4</v>
      </c>
      <c r="AZ23" s="12">
        <v>4</v>
      </c>
      <c r="BA23" s="12">
        <v>4</v>
      </c>
      <c r="BB23" s="12">
        <v>0</v>
      </c>
      <c r="BC23" s="12">
        <v>5</v>
      </c>
      <c r="BD23" s="12">
        <v>4</v>
      </c>
      <c r="BE23" s="12">
        <v>4</v>
      </c>
      <c r="BF23" s="12">
        <v>4</v>
      </c>
      <c r="BG23" s="12">
        <v>2</v>
      </c>
      <c r="BH23" s="12">
        <v>1</v>
      </c>
      <c r="BQ23" s="14">
        <f t="shared" si="11"/>
        <v>4</v>
      </c>
      <c r="BR23" s="14">
        <f t="shared" si="11"/>
        <v>36</v>
      </c>
      <c r="BS23" s="14">
        <f t="shared" si="11"/>
        <v>11</v>
      </c>
      <c r="BT23" s="14">
        <f t="shared" si="11"/>
        <v>1</v>
      </c>
      <c r="BU23" s="14">
        <f t="shared" si="11"/>
        <v>1</v>
      </c>
      <c r="BV23" s="34">
        <f t="shared" si="6"/>
        <v>3.5961538461538463</v>
      </c>
      <c r="BW23" s="19">
        <f t="shared" si="1"/>
        <v>3.6</v>
      </c>
      <c r="BX23" s="2" t="str">
        <f t="shared" si="7"/>
        <v>B</v>
      </c>
      <c r="BY23" s="2" t="str">
        <f t="shared" si="8"/>
        <v>B(3.6)</v>
      </c>
      <c r="BZ23" s="55" t="str">
        <f t="shared" si="9"/>
        <v>▽-0.3</v>
      </c>
      <c r="CA23" s="2" t="str">
        <f t="shared" si="10"/>
        <v>▽</v>
      </c>
      <c r="CB23" s="37">
        <f>BW23-CH23</f>
        <v>-0.29999999999999982</v>
      </c>
      <c r="CC23" s="18">
        <f t="shared" si="3"/>
        <v>7.5471698113207544E-2</v>
      </c>
      <c r="CD23" s="18">
        <f t="shared" si="4"/>
        <v>0.67924528301886788</v>
      </c>
      <c r="CE23" s="18">
        <f t="shared" si="5"/>
        <v>0.20754716981132076</v>
      </c>
      <c r="CF23" s="18">
        <f t="shared" si="5"/>
        <v>1.8867924528301886E-2</v>
      </c>
      <c r="CG23" s="18">
        <f t="shared" si="5"/>
        <v>1.8867924528301886E-2</v>
      </c>
      <c r="CH23" s="54">
        <v>3.9</v>
      </c>
      <c r="CI23" s="51" t="s">
        <v>72</v>
      </c>
    </row>
    <row r="24" spans="1:87" ht="19.5" customHeight="1" x14ac:dyDescent="0.15">
      <c r="A24" s="197"/>
      <c r="B24" s="211"/>
      <c r="C24" s="86"/>
      <c r="D24" s="52" t="s">
        <v>132</v>
      </c>
      <c r="E24" s="205"/>
      <c r="G24" s="12">
        <v>4</v>
      </c>
      <c r="H24" s="11">
        <v>4</v>
      </c>
      <c r="I24" s="57">
        <v>2</v>
      </c>
      <c r="J24" s="12">
        <v>4</v>
      </c>
      <c r="K24" s="12">
        <v>4</v>
      </c>
      <c r="L24" s="12">
        <v>2</v>
      </c>
      <c r="M24" s="12">
        <v>4</v>
      </c>
      <c r="N24" s="11">
        <v>4</v>
      </c>
      <c r="O24" s="12">
        <v>2</v>
      </c>
      <c r="P24" s="12">
        <v>4</v>
      </c>
      <c r="Q24" s="12">
        <v>5</v>
      </c>
      <c r="R24" s="12">
        <v>5</v>
      </c>
      <c r="S24" s="12">
        <v>4</v>
      </c>
      <c r="T24" s="12">
        <v>4</v>
      </c>
      <c r="U24" s="12">
        <v>2</v>
      </c>
      <c r="V24" s="11">
        <v>4</v>
      </c>
      <c r="W24" s="12">
        <v>4</v>
      </c>
      <c r="X24" s="12">
        <v>4</v>
      </c>
      <c r="Y24" s="12">
        <v>4</v>
      </c>
      <c r="Z24" s="12">
        <v>4</v>
      </c>
      <c r="AA24" s="11">
        <v>2</v>
      </c>
      <c r="AB24" s="11">
        <v>4</v>
      </c>
      <c r="AC24" s="12">
        <v>4</v>
      </c>
      <c r="AD24" s="11">
        <v>5</v>
      </c>
      <c r="AE24" s="11">
        <v>4</v>
      </c>
      <c r="AF24" s="11">
        <v>2</v>
      </c>
      <c r="AG24" s="12">
        <v>4</v>
      </c>
      <c r="AH24" s="12">
        <v>2</v>
      </c>
      <c r="AI24" s="12">
        <v>4</v>
      </c>
      <c r="AJ24" s="11">
        <v>5</v>
      </c>
      <c r="AK24" s="11">
        <v>2</v>
      </c>
      <c r="AL24" s="12">
        <v>4</v>
      </c>
      <c r="AM24" s="12">
        <v>4</v>
      </c>
      <c r="AN24" s="11">
        <v>5</v>
      </c>
      <c r="AO24" s="12">
        <v>4</v>
      </c>
      <c r="AP24" s="12">
        <v>2</v>
      </c>
      <c r="AQ24" s="12">
        <v>2</v>
      </c>
      <c r="AR24" s="11">
        <v>4</v>
      </c>
      <c r="AS24" s="11">
        <v>0</v>
      </c>
      <c r="AT24" s="11">
        <v>4</v>
      </c>
      <c r="AU24" s="12">
        <v>4</v>
      </c>
      <c r="AV24" s="11">
        <v>2</v>
      </c>
      <c r="AW24" s="12">
        <v>2</v>
      </c>
      <c r="AX24" s="12">
        <v>4</v>
      </c>
      <c r="AY24" s="12">
        <v>4</v>
      </c>
      <c r="AZ24" s="12">
        <v>4</v>
      </c>
      <c r="BA24" s="12">
        <v>4</v>
      </c>
      <c r="BB24" s="12">
        <v>0</v>
      </c>
      <c r="BC24" s="12">
        <v>5</v>
      </c>
      <c r="BD24" s="12">
        <v>4</v>
      </c>
      <c r="BE24" s="12">
        <v>4</v>
      </c>
      <c r="BF24" s="12">
        <v>4</v>
      </c>
      <c r="BG24" s="12">
        <v>4</v>
      </c>
      <c r="BH24" s="12">
        <v>0</v>
      </c>
      <c r="BQ24" s="14">
        <f t="shared" si="11"/>
        <v>6</v>
      </c>
      <c r="BR24" s="14">
        <f t="shared" si="11"/>
        <v>33</v>
      </c>
      <c r="BS24" s="14">
        <f t="shared" si="11"/>
        <v>12</v>
      </c>
      <c r="BT24" s="14">
        <f t="shared" si="11"/>
        <v>0</v>
      </c>
      <c r="BU24" s="14">
        <f t="shared" si="11"/>
        <v>3</v>
      </c>
      <c r="BV24" s="34">
        <f t="shared" si="6"/>
        <v>3.6470588235294117</v>
      </c>
      <c r="BW24" s="19">
        <f t="shared" si="1"/>
        <v>3.6</v>
      </c>
      <c r="BX24" s="2" t="str">
        <f t="shared" si="7"/>
        <v>B</v>
      </c>
      <c r="BY24" s="2" t="str">
        <f t="shared" si="8"/>
        <v>B(3.6)</v>
      </c>
      <c r="BZ24" s="55" t="str">
        <f t="shared" si="9"/>
        <v>▽-0.2</v>
      </c>
      <c r="CA24" s="2" t="str">
        <f t="shared" si="10"/>
        <v>▽</v>
      </c>
      <c r="CB24" s="37">
        <f t="shared" ref="CB24:CB37" si="12">BW24-CH24</f>
        <v>-0.19999999999999973</v>
      </c>
      <c r="CC24" s="18">
        <f t="shared" si="3"/>
        <v>0.1111111111111111</v>
      </c>
      <c r="CD24" s="18">
        <f t="shared" si="4"/>
        <v>0.61111111111111116</v>
      </c>
      <c r="CE24" s="18">
        <f t="shared" si="5"/>
        <v>0.22222222222222221</v>
      </c>
      <c r="CF24" s="18">
        <f t="shared" si="5"/>
        <v>0</v>
      </c>
      <c r="CG24" s="18">
        <f t="shared" si="5"/>
        <v>5.5555555555555552E-2</v>
      </c>
      <c r="CH24" s="54">
        <v>3.8</v>
      </c>
      <c r="CI24" s="51" t="s">
        <v>75</v>
      </c>
    </row>
    <row r="25" spans="1:87" ht="19.5" customHeight="1" x14ac:dyDescent="0.15">
      <c r="A25" s="197"/>
      <c r="B25" s="211"/>
      <c r="C25" s="86"/>
      <c r="D25" s="52" t="s">
        <v>210</v>
      </c>
      <c r="E25" s="205"/>
      <c r="G25" s="12">
        <v>4</v>
      </c>
      <c r="H25" s="11">
        <v>4</v>
      </c>
      <c r="I25" s="57">
        <v>2</v>
      </c>
      <c r="J25" s="12">
        <v>2</v>
      </c>
      <c r="K25" s="12">
        <v>4</v>
      </c>
      <c r="L25" s="12">
        <v>4</v>
      </c>
      <c r="M25" s="12">
        <v>0</v>
      </c>
      <c r="N25" s="11">
        <v>4</v>
      </c>
      <c r="O25" s="12">
        <v>4</v>
      </c>
      <c r="P25" s="12">
        <v>5</v>
      </c>
      <c r="Q25" s="12">
        <v>5</v>
      </c>
      <c r="R25" s="12">
        <v>4</v>
      </c>
      <c r="S25" s="12">
        <v>4</v>
      </c>
      <c r="T25" s="12">
        <v>4</v>
      </c>
      <c r="U25" s="12">
        <v>4</v>
      </c>
      <c r="V25" s="11">
        <v>4</v>
      </c>
      <c r="W25" s="12">
        <v>4</v>
      </c>
      <c r="X25" s="12">
        <v>4</v>
      </c>
      <c r="Y25" s="12">
        <v>2</v>
      </c>
      <c r="Z25" s="12">
        <v>5</v>
      </c>
      <c r="AA25" s="11">
        <v>2</v>
      </c>
      <c r="AB25" s="11">
        <v>4</v>
      </c>
      <c r="AC25" s="12">
        <v>4</v>
      </c>
      <c r="AD25" s="11">
        <v>5</v>
      </c>
      <c r="AE25" s="11">
        <v>5</v>
      </c>
      <c r="AF25" s="11">
        <v>2</v>
      </c>
      <c r="AG25" s="12">
        <v>4</v>
      </c>
      <c r="AH25" s="12">
        <v>2</v>
      </c>
      <c r="AI25" s="12">
        <v>2</v>
      </c>
      <c r="AJ25" s="11">
        <v>5</v>
      </c>
      <c r="AK25" s="11">
        <v>2</v>
      </c>
      <c r="AL25" s="12">
        <v>2</v>
      </c>
      <c r="AM25" s="12">
        <v>4</v>
      </c>
      <c r="AN25" s="11">
        <v>5</v>
      </c>
      <c r="AO25" s="12">
        <v>2</v>
      </c>
      <c r="AP25" s="12">
        <v>4</v>
      </c>
      <c r="AQ25" s="12">
        <v>5</v>
      </c>
      <c r="AR25" s="11">
        <v>4</v>
      </c>
      <c r="AS25" s="11">
        <v>5</v>
      </c>
      <c r="AT25" s="11">
        <v>5</v>
      </c>
      <c r="AU25" s="12">
        <v>4</v>
      </c>
      <c r="AV25" s="11">
        <v>4</v>
      </c>
      <c r="AW25" s="12">
        <v>4</v>
      </c>
      <c r="AX25" s="12">
        <v>5</v>
      </c>
      <c r="AY25" s="12">
        <v>4</v>
      </c>
      <c r="AZ25" s="12">
        <v>4</v>
      </c>
      <c r="BA25" s="12">
        <v>4</v>
      </c>
      <c r="BB25" s="12">
        <v>0</v>
      </c>
      <c r="BC25" s="12">
        <v>5</v>
      </c>
      <c r="BD25" s="12">
        <v>5</v>
      </c>
      <c r="BE25" s="12">
        <v>4</v>
      </c>
      <c r="BF25" s="12">
        <v>4</v>
      </c>
      <c r="BG25" s="12">
        <v>4</v>
      </c>
      <c r="BH25" s="12">
        <v>2</v>
      </c>
      <c r="BQ25" s="14">
        <f t="shared" ref="BQ25:BU37" si="13">COUNTIF($F25:$BO25,BQ$4)</f>
        <v>13</v>
      </c>
      <c r="BR25" s="14">
        <f t="shared" si="13"/>
        <v>28</v>
      </c>
      <c r="BS25" s="14">
        <f t="shared" si="13"/>
        <v>11</v>
      </c>
      <c r="BT25" s="14">
        <f t="shared" si="13"/>
        <v>0</v>
      </c>
      <c r="BU25" s="14">
        <f t="shared" si="13"/>
        <v>2</v>
      </c>
      <c r="BV25" s="34">
        <f t="shared" si="6"/>
        <v>3.8269230769230771</v>
      </c>
      <c r="BW25" s="19">
        <f t="shared" si="1"/>
        <v>3.8</v>
      </c>
      <c r="BX25" s="2" t="str">
        <f t="shared" si="7"/>
        <v>B</v>
      </c>
      <c r="BY25" s="2" t="str">
        <f t="shared" si="8"/>
        <v>B(3.8)</v>
      </c>
      <c r="BZ25" s="55" t="str">
        <f t="shared" si="9"/>
        <v>▽-0.1</v>
      </c>
      <c r="CA25" s="2" t="str">
        <f t="shared" si="10"/>
        <v>▽</v>
      </c>
      <c r="CB25" s="37">
        <f t="shared" si="12"/>
        <v>-0.10000000000000009</v>
      </c>
      <c r="CC25" s="18">
        <f t="shared" si="3"/>
        <v>0.24074074074074073</v>
      </c>
      <c r="CD25" s="18">
        <f t="shared" si="4"/>
        <v>0.51851851851851849</v>
      </c>
      <c r="CE25" s="18">
        <f t="shared" si="5"/>
        <v>0.20370370370370369</v>
      </c>
      <c r="CF25" s="18">
        <f t="shared" si="5"/>
        <v>0</v>
      </c>
      <c r="CG25" s="18">
        <f t="shared" si="5"/>
        <v>3.7037037037037035E-2</v>
      </c>
      <c r="CH25" s="54">
        <v>3.9</v>
      </c>
      <c r="CI25" s="51" t="s">
        <v>72</v>
      </c>
    </row>
    <row r="26" spans="1:87" ht="19.5" customHeight="1" x14ac:dyDescent="0.15">
      <c r="A26" s="197"/>
      <c r="B26" s="211"/>
      <c r="C26" s="86" t="s">
        <v>65</v>
      </c>
      <c r="D26" s="52" t="s">
        <v>106</v>
      </c>
      <c r="E26" s="205"/>
      <c r="G26" s="12">
        <v>5</v>
      </c>
      <c r="H26" s="11">
        <v>4</v>
      </c>
      <c r="I26" s="57">
        <v>4</v>
      </c>
      <c r="J26" s="12">
        <v>4</v>
      </c>
      <c r="K26" s="12">
        <v>5</v>
      </c>
      <c r="L26" s="12">
        <v>4</v>
      </c>
      <c r="M26" s="12">
        <v>5</v>
      </c>
      <c r="N26" s="11">
        <v>4</v>
      </c>
      <c r="O26" s="12">
        <v>5</v>
      </c>
      <c r="P26" s="12">
        <v>5</v>
      </c>
      <c r="Q26" s="12">
        <v>5</v>
      </c>
      <c r="R26" s="12">
        <v>5</v>
      </c>
      <c r="S26" s="12">
        <v>4</v>
      </c>
      <c r="T26" s="12">
        <v>4</v>
      </c>
      <c r="U26" s="12">
        <v>4</v>
      </c>
      <c r="V26" s="11">
        <v>4</v>
      </c>
      <c r="W26" s="12">
        <v>5</v>
      </c>
      <c r="X26" s="12">
        <v>5</v>
      </c>
      <c r="Y26" s="12">
        <v>5</v>
      </c>
      <c r="Z26" s="12">
        <v>4</v>
      </c>
      <c r="AA26" s="11">
        <v>4</v>
      </c>
      <c r="AB26" s="11">
        <v>4</v>
      </c>
      <c r="AC26" s="12">
        <v>4</v>
      </c>
      <c r="AD26" s="11">
        <v>5</v>
      </c>
      <c r="AE26" s="11">
        <v>5</v>
      </c>
      <c r="AF26" s="11">
        <v>4</v>
      </c>
      <c r="AG26" s="12">
        <v>5</v>
      </c>
      <c r="AH26" s="12">
        <v>4</v>
      </c>
      <c r="AI26" s="12">
        <v>4</v>
      </c>
      <c r="AJ26" s="11">
        <v>5</v>
      </c>
      <c r="AK26" s="11">
        <v>4</v>
      </c>
      <c r="AL26" s="12">
        <v>4</v>
      </c>
      <c r="AM26" s="12">
        <v>4</v>
      </c>
      <c r="AN26" s="11">
        <v>5</v>
      </c>
      <c r="AO26" s="12">
        <v>4</v>
      </c>
      <c r="AP26" s="12">
        <v>4</v>
      </c>
      <c r="AQ26" s="12">
        <v>4</v>
      </c>
      <c r="AR26" s="11">
        <v>4</v>
      </c>
      <c r="AS26" s="11">
        <v>5</v>
      </c>
      <c r="AT26" s="11">
        <v>4</v>
      </c>
      <c r="AU26" s="12">
        <v>4</v>
      </c>
      <c r="AV26" s="11">
        <v>5</v>
      </c>
      <c r="AW26" s="12">
        <v>4</v>
      </c>
      <c r="AX26" s="12">
        <v>5</v>
      </c>
      <c r="AY26" s="12">
        <v>4</v>
      </c>
      <c r="AZ26" s="12">
        <v>4</v>
      </c>
      <c r="BA26" s="12">
        <v>4</v>
      </c>
      <c r="BB26" s="12">
        <v>4</v>
      </c>
      <c r="BC26" s="12">
        <v>5</v>
      </c>
      <c r="BD26" s="12">
        <v>5</v>
      </c>
      <c r="BE26" s="12">
        <v>4</v>
      </c>
      <c r="BF26" s="12">
        <v>4</v>
      </c>
      <c r="BG26" s="12">
        <v>5</v>
      </c>
      <c r="BH26" s="12">
        <v>4</v>
      </c>
      <c r="BQ26" s="14">
        <f t="shared" si="13"/>
        <v>21</v>
      </c>
      <c r="BR26" s="14">
        <f t="shared" si="13"/>
        <v>33</v>
      </c>
      <c r="BS26" s="14">
        <f t="shared" si="13"/>
        <v>0</v>
      </c>
      <c r="BT26" s="14">
        <f t="shared" si="13"/>
        <v>0</v>
      </c>
      <c r="BU26" s="14">
        <f t="shared" si="13"/>
        <v>0</v>
      </c>
      <c r="BV26" s="34">
        <f t="shared" si="6"/>
        <v>4.3888888888888893</v>
      </c>
      <c r="BW26" s="19">
        <f t="shared" si="1"/>
        <v>4.4000000000000004</v>
      </c>
      <c r="BX26" s="2" t="str">
        <f t="shared" si="7"/>
        <v>A</v>
      </c>
      <c r="BY26" s="2" t="str">
        <f t="shared" si="8"/>
        <v>A(4.4)</v>
      </c>
      <c r="BZ26" s="55" t="s">
        <v>150</v>
      </c>
      <c r="CA26" s="2" t="str">
        <f t="shared" si="10"/>
        <v>±</v>
      </c>
      <c r="CB26" s="37">
        <f t="shared" si="12"/>
        <v>0</v>
      </c>
      <c r="CC26" s="18">
        <f t="shared" si="3"/>
        <v>0.3888888888888889</v>
      </c>
      <c r="CD26" s="18">
        <f t="shared" si="4"/>
        <v>0.61111111111111116</v>
      </c>
      <c r="CE26" s="18">
        <f t="shared" si="5"/>
        <v>0</v>
      </c>
      <c r="CF26" s="18">
        <f t="shared" si="5"/>
        <v>0</v>
      </c>
      <c r="CG26" s="18">
        <f t="shared" si="5"/>
        <v>0</v>
      </c>
      <c r="CH26" s="54">
        <v>4.4000000000000004</v>
      </c>
      <c r="CI26" s="51" t="s">
        <v>77</v>
      </c>
    </row>
    <row r="27" spans="1:87" ht="19.5" customHeight="1" x14ac:dyDescent="0.15">
      <c r="A27" s="197"/>
      <c r="B27" s="212"/>
      <c r="C27" s="86"/>
      <c r="D27" s="52" t="s">
        <v>107</v>
      </c>
      <c r="E27" s="206"/>
      <c r="G27" s="12">
        <v>4</v>
      </c>
      <c r="H27" s="11">
        <v>4</v>
      </c>
      <c r="I27" s="57">
        <v>2</v>
      </c>
      <c r="J27" s="12">
        <v>2</v>
      </c>
      <c r="K27" s="12">
        <v>2</v>
      </c>
      <c r="L27" s="12">
        <v>4</v>
      </c>
      <c r="M27" s="12">
        <v>0</v>
      </c>
      <c r="N27" s="11">
        <v>4</v>
      </c>
      <c r="O27" s="12">
        <v>2</v>
      </c>
      <c r="P27" s="12">
        <v>2</v>
      </c>
      <c r="Q27" s="12">
        <v>2</v>
      </c>
      <c r="R27" s="12">
        <v>2</v>
      </c>
      <c r="S27" s="12">
        <v>2</v>
      </c>
      <c r="T27" s="12">
        <v>2</v>
      </c>
      <c r="U27" s="12">
        <v>4</v>
      </c>
      <c r="V27" s="11">
        <v>4</v>
      </c>
      <c r="W27" s="12">
        <v>2</v>
      </c>
      <c r="X27" s="12">
        <v>2</v>
      </c>
      <c r="Y27" s="12">
        <v>2</v>
      </c>
      <c r="Z27" s="12">
        <v>2</v>
      </c>
      <c r="AA27" s="11">
        <v>2</v>
      </c>
      <c r="AB27" s="11">
        <v>1</v>
      </c>
      <c r="AC27" s="12">
        <v>2</v>
      </c>
      <c r="AD27" s="11">
        <v>5</v>
      </c>
      <c r="AE27" s="11">
        <v>4</v>
      </c>
      <c r="AF27" s="11">
        <v>2</v>
      </c>
      <c r="AG27" s="12">
        <v>2</v>
      </c>
      <c r="AH27" s="12">
        <v>2</v>
      </c>
      <c r="AI27" s="12">
        <v>2</v>
      </c>
      <c r="AJ27" s="11">
        <v>5</v>
      </c>
      <c r="AK27" s="11">
        <v>2</v>
      </c>
      <c r="AL27" s="12">
        <v>4</v>
      </c>
      <c r="AM27" s="12">
        <v>4</v>
      </c>
      <c r="AN27" s="11">
        <v>3</v>
      </c>
      <c r="AO27" s="12">
        <v>2</v>
      </c>
      <c r="AP27" s="12">
        <v>2</v>
      </c>
      <c r="AQ27" s="12">
        <v>2</v>
      </c>
      <c r="AR27" s="11">
        <v>4</v>
      </c>
      <c r="AS27" s="11">
        <v>0</v>
      </c>
      <c r="AT27" s="11">
        <v>1</v>
      </c>
      <c r="AU27" s="12">
        <v>2</v>
      </c>
      <c r="AV27" s="11">
        <v>2</v>
      </c>
      <c r="AW27" s="12">
        <v>2</v>
      </c>
      <c r="AX27" s="12">
        <v>4</v>
      </c>
      <c r="AY27" s="12">
        <v>4</v>
      </c>
      <c r="AZ27" s="12">
        <v>4</v>
      </c>
      <c r="BA27" s="12">
        <v>4</v>
      </c>
      <c r="BB27" s="12">
        <v>2</v>
      </c>
      <c r="BC27" s="12">
        <v>2</v>
      </c>
      <c r="BD27" s="12">
        <v>4</v>
      </c>
      <c r="BE27" s="12">
        <v>2</v>
      </c>
      <c r="BF27" s="12">
        <v>4</v>
      </c>
      <c r="BG27" s="12">
        <v>4</v>
      </c>
      <c r="BH27" s="12">
        <v>4</v>
      </c>
      <c r="BQ27" s="14">
        <f t="shared" si="13"/>
        <v>2</v>
      </c>
      <c r="BR27" s="14">
        <f t="shared" si="13"/>
        <v>18</v>
      </c>
      <c r="BS27" s="14">
        <f t="shared" si="13"/>
        <v>29</v>
      </c>
      <c r="BT27" s="14">
        <f t="shared" si="13"/>
        <v>2</v>
      </c>
      <c r="BU27" s="14">
        <f t="shared" si="13"/>
        <v>2</v>
      </c>
      <c r="BV27" s="34">
        <f t="shared" si="6"/>
        <v>2.784313725490196</v>
      </c>
      <c r="BW27" s="19">
        <f t="shared" si="1"/>
        <v>2.8</v>
      </c>
      <c r="BX27" s="2" t="str">
        <f t="shared" si="7"/>
        <v>C</v>
      </c>
      <c r="BY27" s="2" t="str">
        <f t="shared" si="8"/>
        <v>C(2.8)</v>
      </c>
      <c r="BZ27" s="55" t="str">
        <f t="shared" si="9"/>
        <v>⬆0.2</v>
      </c>
      <c r="CA27" s="2" t="str">
        <f t="shared" si="10"/>
        <v>⬆</v>
      </c>
      <c r="CB27" s="37">
        <f t="shared" si="12"/>
        <v>0.19999999999999973</v>
      </c>
      <c r="CC27" s="18">
        <f t="shared" si="3"/>
        <v>3.7735849056603772E-2</v>
      </c>
      <c r="CD27" s="18">
        <f t="shared" si="4"/>
        <v>0.33962264150943394</v>
      </c>
      <c r="CE27" s="18">
        <f t="shared" si="5"/>
        <v>0.54716981132075471</v>
      </c>
      <c r="CF27" s="18">
        <f t="shared" si="5"/>
        <v>3.7735849056603772E-2</v>
      </c>
      <c r="CG27" s="18">
        <f t="shared" si="5"/>
        <v>3.7735849056603772E-2</v>
      </c>
      <c r="CH27" s="54">
        <v>2.6</v>
      </c>
      <c r="CI27" s="51" t="s">
        <v>139</v>
      </c>
    </row>
    <row r="28" spans="1:87" ht="19.5" customHeight="1" x14ac:dyDescent="0.15">
      <c r="A28" s="197"/>
      <c r="B28" s="200" t="s">
        <v>36</v>
      </c>
      <c r="C28" s="86" t="s">
        <v>62</v>
      </c>
      <c r="D28" s="52" t="s">
        <v>206</v>
      </c>
      <c r="E28" s="203" t="s">
        <v>233</v>
      </c>
      <c r="G28" s="12">
        <v>4</v>
      </c>
      <c r="H28" s="11">
        <v>4</v>
      </c>
      <c r="I28" s="57">
        <v>2</v>
      </c>
      <c r="J28" s="12">
        <v>4</v>
      </c>
      <c r="K28" s="12">
        <v>4</v>
      </c>
      <c r="L28" s="12">
        <v>4</v>
      </c>
      <c r="M28" s="12">
        <v>2</v>
      </c>
      <c r="N28" s="11">
        <v>4</v>
      </c>
      <c r="O28" s="12">
        <v>0</v>
      </c>
      <c r="P28" s="12">
        <v>4</v>
      </c>
      <c r="Q28" s="12">
        <v>5</v>
      </c>
      <c r="R28" s="12">
        <v>0</v>
      </c>
      <c r="S28" s="12">
        <v>2</v>
      </c>
      <c r="T28" s="12">
        <v>4</v>
      </c>
      <c r="U28" s="12">
        <v>4</v>
      </c>
      <c r="V28" s="11">
        <v>4</v>
      </c>
      <c r="W28" s="12">
        <v>5</v>
      </c>
      <c r="X28" s="12">
        <v>4</v>
      </c>
      <c r="Y28" s="12">
        <v>2</v>
      </c>
      <c r="Z28" s="12">
        <v>5</v>
      </c>
      <c r="AA28" s="11">
        <v>4</v>
      </c>
      <c r="AB28" s="11">
        <v>2</v>
      </c>
      <c r="AC28" s="12">
        <v>4</v>
      </c>
      <c r="AD28" s="11">
        <v>5</v>
      </c>
      <c r="AE28" s="11">
        <v>5</v>
      </c>
      <c r="AF28" s="11">
        <v>4</v>
      </c>
      <c r="AG28" s="12">
        <v>4</v>
      </c>
      <c r="AH28" s="12">
        <v>4</v>
      </c>
      <c r="AI28" s="12">
        <v>4</v>
      </c>
      <c r="AJ28" s="11">
        <v>5</v>
      </c>
      <c r="AK28" s="11">
        <v>4</v>
      </c>
      <c r="AL28" s="12">
        <v>4</v>
      </c>
      <c r="AM28" s="12">
        <v>4</v>
      </c>
      <c r="AN28" s="11">
        <v>5</v>
      </c>
      <c r="AO28" s="12">
        <v>4</v>
      </c>
      <c r="AP28" s="12">
        <v>2</v>
      </c>
      <c r="AQ28" s="12">
        <v>4</v>
      </c>
      <c r="AR28" s="11">
        <v>0</v>
      </c>
      <c r="AS28" s="11">
        <v>4</v>
      </c>
      <c r="AT28" s="11">
        <v>2</v>
      </c>
      <c r="AU28" s="12">
        <v>4</v>
      </c>
      <c r="AV28" s="11">
        <v>4</v>
      </c>
      <c r="AW28" s="12">
        <v>2</v>
      </c>
      <c r="AX28" s="12">
        <v>5</v>
      </c>
      <c r="AY28" s="12">
        <v>4</v>
      </c>
      <c r="AZ28" s="12">
        <v>4</v>
      </c>
      <c r="BA28" s="12">
        <v>4</v>
      </c>
      <c r="BB28" s="12">
        <v>0</v>
      </c>
      <c r="BC28" s="12">
        <v>5</v>
      </c>
      <c r="BD28" s="12">
        <v>4</v>
      </c>
      <c r="BE28" s="12">
        <v>4</v>
      </c>
      <c r="BF28" s="12">
        <v>4</v>
      </c>
      <c r="BG28" s="12">
        <v>4</v>
      </c>
      <c r="BH28" s="12">
        <v>4</v>
      </c>
      <c r="BQ28" s="14">
        <f t="shared" si="13"/>
        <v>9</v>
      </c>
      <c r="BR28" s="14">
        <f t="shared" si="13"/>
        <v>33</v>
      </c>
      <c r="BS28" s="14">
        <f t="shared" si="13"/>
        <v>8</v>
      </c>
      <c r="BT28" s="14">
        <f t="shared" si="13"/>
        <v>0</v>
      </c>
      <c r="BU28" s="14">
        <f t="shared" si="13"/>
        <v>4</v>
      </c>
      <c r="BV28" s="34">
        <f t="shared" si="6"/>
        <v>3.86</v>
      </c>
      <c r="BW28" s="19">
        <f t="shared" si="1"/>
        <v>3.9</v>
      </c>
      <c r="BX28" s="2" t="str">
        <f t="shared" si="7"/>
        <v>B</v>
      </c>
      <c r="BY28" s="2" t="str">
        <f t="shared" si="8"/>
        <v>B(3.9)</v>
      </c>
      <c r="BZ28" s="55" t="str">
        <f t="shared" si="9"/>
        <v>±0</v>
      </c>
      <c r="CA28" s="2" t="str">
        <f t="shared" si="10"/>
        <v>±</v>
      </c>
      <c r="CB28" s="37">
        <f t="shared" si="12"/>
        <v>0</v>
      </c>
      <c r="CC28" s="18">
        <f t="shared" si="3"/>
        <v>0.16666666666666666</v>
      </c>
      <c r="CD28" s="18">
        <f t="shared" si="4"/>
        <v>0.61111111111111116</v>
      </c>
      <c r="CE28" s="18">
        <f t="shared" si="5"/>
        <v>0.14814814814814814</v>
      </c>
      <c r="CF28" s="18">
        <f t="shared" si="5"/>
        <v>0</v>
      </c>
      <c r="CG28" s="18">
        <f t="shared" si="5"/>
        <v>7.407407407407407E-2</v>
      </c>
      <c r="CH28" s="54">
        <v>3.9</v>
      </c>
      <c r="CI28" s="51" t="s">
        <v>72</v>
      </c>
    </row>
    <row r="29" spans="1:87" ht="19.5" customHeight="1" x14ac:dyDescent="0.15">
      <c r="A29" s="197"/>
      <c r="B29" s="200"/>
      <c r="C29" s="86"/>
      <c r="D29" s="52" t="s">
        <v>108</v>
      </c>
      <c r="E29" s="202"/>
      <c r="G29" s="12">
        <v>4</v>
      </c>
      <c r="H29" s="11">
        <v>4</v>
      </c>
      <c r="I29" s="57">
        <v>4</v>
      </c>
      <c r="J29" s="12">
        <v>4</v>
      </c>
      <c r="K29" s="12">
        <v>4</v>
      </c>
      <c r="L29" s="12">
        <v>2</v>
      </c>
      <c r="M29" s="12">
        <v>2</v>
      </c>
      <c r="N29" s="11">
        <v>4</v>
      </c>
      <c r="O29" s="12">
        <v>0</v>
      </c>
      <c r="P29" s="12">
        <v>4</v>
      </c>
      <c r="Q29" s="12">
        <v>5</v>
      </c>
      <c r="R29" s="12">
        <v>0</v>
      </c>
      <c r="S29" s="12">
        <v>4</v>
      </c>
      <c r="T29" s="12">
        <v>4</v>
      </c>
      <c r="U29" s="12">
        <v>4</v>
      </c>
      <c r="V29" s="11">
        <v>4</v>
      </c>
      <c r="W29" s="12">
        <v>4</v>
      </c>
      <c r="X29" s="12">
        <v>2</v>
      </c>
      <c r="Y29" s="12">
        <v>4</v>
      </c>
      <c r="Z29" s="12">
        <v>4</v>
      </c>
      <c r="AA29" s="11">
        <v>2</v>
      </c>
      <c r="AB29" s="11">
        <v>2</v>
      </c>
      <c r="AC29" s="12">
        <v>4</v>
      </c>
      <c r="AD29" s="11">
        <v>5</v>
      </c>
      <c r="AE29" s="11">
        <v>4</v>
      </c>
      <c r="AF29" s="11">
        <v>2</v>
      </c>
      <c r="AG29" s="12">
        <v>4</v>
      </c>
      <c r="AH29" s="12">
        <v>2</v>
      </c>
      <c r="AI29" s="12">
        <v>2</v>
      </c>
      <c r="AJ29" s="11">
        <v>5</v>
      </c>
      <c r="AK29" s="11">
        <v>4</v>
      </c>
      <c r="AL29" s="12">
        <v>4</v>
      </c>
      <c r="AM29" s="12">
        <v>4</v>
      </c>
      <c r="AN29" s="11">
        <v>5</v>
      </c>
      <c r="AO29" s="12">
        <v>2</v>
      </c>
      <c r="AP29" s="12">
        <v>2</v>
      </c>
      <c r="AQ29" s="12">
        <v>4</v>
      </c>
      <c r="AR29" s="11">
        <v>0</v>
      </c>
      <c r="AS29" s="11">
        <v>4</v>
      </c>
      <c r="AT29" s="11">
        <v>0</v>
      </c>
      <c r="AU29" s="12">
        <v>4</v>
      </c>
      <c r="AV29" s="11">
        <v>4</v>
      </c>
      <c r="AW29" s="12">
        <v>2</v>
      </c>
      <c r="AX29" s="12">
        <v>5</v>
      </c>
      <c r="AY29" s="12">
        <v>4</v>
      </c>
      <c r="AZ29" s="12">
        <v>4</v>
      </c>
      <c r="BA29" s="12">
        <v>4</v>
      </c>
      <c r="BB29" s="12">
        <v>0</v>
      </c>
      <c r="BC29" s="12">
        <v>5</v>
      </c>
      <c r="BD29" s="12">
        <v>4</v>
      </c>
      <c r="BE29" s="12">
        <v>4</v>
      </c>
      <c r="BF29" s="12">
        <v>4</v>
      </c>
      <c r="BG29" s="12">
        <v>4</v>
      </c>
      <c r="BH29" s="12">
        <v>4</v>
      </c>
      <c r="BQ29" s="14">
        <f t="shared" si="13"/>
        <v>6</v>
      </c>
      <c r="BR29" s="14">
        <f t="shared" si="13"/>
        <v>32</v>
      </c>
      <c r="BS29" s="14">
        <f t="shared" si="13"/>
        <v>11</v>
      </c>
      <c r="BT29" s="14">
        <f t="shared" si="13"/>
        <v>0</v>
      </c>
      <c r="BU29" s="14">
        <f t="shared" si="13"/>
        <v>5</v>
      </c>
      <c r="BV29" s="34">
        <f t="shared" si="6"/>
        <v>3.6734693877551021</v>
      </c>
      <c r="BW29" s="19">
        <f t="shared" si="1"/>
        <v>3.7</v>
      </c>
      <c r="BX29" s="2" t="str">
        <f t="shared" si="7"/>
        <v>B</v>
      </c>
      <c r="BY29" s="2" t="str">
        <f t="shared" si="8"/>
        <v>B(3.7)</v>
      </c>
      <c r="BZ29" s="55" t="str">
        <f t="shared" si="9"/>
        <v>▽-0.0999999999999996</v>
      </c>
      <c r="CA29" s="2" t="str">
        <f t="shared" si="10"/>
        <v>▽</v>
      </c>
      <c r="CB29" s="37">
        <f t="shared" si="12"/>
        <v>-9.9999999999999645E-2</v>
      </c>
      <c r="CC29" s="18">
        <f t="shared" si="3"/>
        <v>0.1111111111111111</v>
      </c>
      <c r="CD29" s="18">
        <f t="shared" si="4"/>
        <v>0.59259259259259256</v>
      </c>
      <c r="CE29" s="18">
        <f t="shared" si="5"/>
        <v>0.20370370370370369</v>
      </c>
      <c r="CF29" s="18">
        <f t="shared" si="5"/>
        <v>0</v>
      </c>
      <c r="CG29" s="18">
        <f t="shared" si="5"/>
        <v>9.2592592592592587E-2</v>
      </c>
      <c r="CH29" s="54">
        <v>3.8</v>
      </c>
      <c r="CI29" s="51" t="s">
        <v>75</v>
      </c>
    </row>
    <row r="30" spans="1:87" ht="19.5" customHeight="1" x14ac:dyDescent="0.15">
      <c r="A30" s="197"/>
      <c r="B30" s="200"/>
      <c r="C30" s="50" t="s">
        <v>29</v>
      </c>
      <c r="D30" s="52" t="s">
        <v>109</v>
      </c>
      <c r="E30" s="202"/>
      <c r="G30" s="12">
        <v>5</v>
      </c>
      <c r="H30" s="11">
        <v>4</v>
      </c>
      <c r="I30" s="57">
        <v>4</v>
      </c>
      <c r="J30" s="12">
        <v>4</v>
      </c>
      <c r="K30" s="12">
        <v>5</v>
      </c>
      <c r="L30" s="12">
        <v>4</v>
      </c>
      <c r="M30" s="12">
        <v>4</v>
      </c>
      <c r="N30" s="11">
        <v>4</v>
      </c>
      <c r="O30" s="12">
        <v>5</v>
      </c>
      <c r="P30" s="12">
        <v>4</v>
      </c>
      <c r="Q30" s="12">
        <v>5</v>
      </c>
      <c r="R30" s="12">
        <v>5</v>
      </c>
      <c r="S30" s="12">
        <v>4</v>
      </c>
      <c r="T30" s="12">
        <v>5</v>
      </c>
      <c r="U30" s="12">
        <v>4</v>
      </c>
      <c r="V30" s="11">
        <v>5</v>
      </c>
      <c r="W30" s="12">
        <v>4</v>
      </c>
      <c r="X30" s="12">
        <v>4</v>
      </c>
      <c r="Y30" s="12">
        <v>4</v>
      </c>
      <c r="Z30" s="12">
        <v>4</v>
      </c>
      <c r="AA30" s="11">
        <v>4</v>
      </c>
      <c r="AB30" s="11">
        <v>0</v>
      </c>
      <c r="AC30" s="12">
        <v>4</v>
      </c>
      <c r="AD30" s="11">
        <v>5</v>
      </c>
      <c r="AE30" s="11">
        <v>5</v>
      </c>
      <c r="AF30" s="11">
        <v>4</v>
      </c>
      <c r="AG30" s="12">
        <v>5</v>
      </c>
      <c r="AH30" s="12">
        <v>4</v>
      </c>
      <c r="AI30" s="12">
        <v>4</v>
      </c>
      <c r="AJ30" s="11">
        <v>5</v>
      </c>
      <c r="AK30" s="11">
        <v>4</v>
      </c>
      <c r="AL30" s="12">
        <v>4</v>
      </c>
      <c r="AM30" s="12">
        <v>4</v>
      </c>
      <c r="AN30" s="11">
        <v>5</v>
      </c>
      <c r="AO30" s="12">
        <v>4</v>
      </c>
      <c r="AP30" s="12">
        <v>4</v>
      </c>
      <c r="AQ30" s="12">
        <v>4</v>
      </c>
      <c r="AR30" s="11">
        <v>4</v>
      </c>
      <c r="AS30" s="11">
        <v>5</v>
      </c>
      <c r="AT30" s="11">
        <v>5</v>
      </c>
      <c r="AU30" s="12">
        <v>4</v>
      </c>
      <c r="AV30" s="11">
        <v>4</v>
      </c>
      <c r="AW30" s="12">
        <v>4</v>
      </c>
      <c r="AX30" s="12">
        <v>5</v>
      </c>
      <c r="AY30" s="12">
        <v>4</v>
      </c>
      <c r="AZ30" s="12">
        <v>4</v>
      </c>
      <c r="BA30" s="12">
        <v>4</v>
      </c>
      <c r="BB30" s="12">
        <v>4</v>
      </c>
      <c r="BC30" s="12">
        <v>5</v>
      </c>
      <c r="BD30" s="12">
        <v>4</v>
      </c>
      <c r="BE30" s="12">
        <v>5</v>
      </c>
      <c r="BF30" s="12">
        <v>4</v>
      </c>
      <c r="BG30" s="12">
        <v>4</v>
      </c>
      <c r="BH30" s="12">
        <v>4</v>
      </c>
      <c r="BQ30" s="14">
        <f t="shared" si="13"/>
        <v>17</v>
      </c>
      <c r="BR30" s="14">
        <f t="shared" si="13"/>
        <v>36</v>
      </c>
      <c r="BS30" s="14">
        <f t="shared" si="13"/>
        <v>0</v>
      </c>
      <c r="BT30" s="14">
        <f t="shared" si="13"/>
        <v>0</v>
      </c>
      <c r="BU30" s="14">
        <f t="shared" si="13"/>
        <v>1</v>
      </c>
      <c r="BV30" s="34">
        <f t="shared" si="6"/>
        <v>4.3207547169811322</v>
      </c>
      <c r="BW30" s="19">
        <f t="shared" si="1"/>
        <v>4.3</v>
      </c>
      <c r="BX30" s="2" t="str">
        <f t="shared" si="7"/>
        <v>A</v>
      </c>
      <c r="BY30" s="2" t="str">
        <f t="shared" si="8"/>
        <v>A(4.3)</v>
      </c>
      <c r="BZ30" s="55" t="str">
        <f t="shared" si="9"/>
        <v>±0</v>
      </c>
      <c r="CA30" s="2" t="str">
        <f t="shared" si="10"/>
        <v>±</v>
      </c>
      <c r="CB30" s="37">
        <f t="shared" si="12"/>
        <v>0</v>
      </c>
      <c r="CC30" s="18">
        <f t="shared" si="3"/>
        <v>0.31481481481481483</v>
      </c>
      <c r="CD30" s="18">
        <f t="shared" si="4"/>
        <v>0.66666666666666663</v>
      </c>
      <c r="CE30" s="18">
        <f t="shared" si="5"/>
        <v>0</v>
      </c>
      <c r="CF30" s="18">
        <f t="shared" si="5"/>
        <v>0</v>
      </c>
      <c r="CG30" s="18">
        <f t="shared" si="5"/>
        <v>1.8518518518518517E-2</v>
      </c>
      <c r="CH30" s="54">
        <v>4.3</v>
      </c>
      <c r="CI30" s="51" t="s">
        <v>71</v>
      </c>
    </row>
    <row r="31" spans="1:87" ht="19.5" customHeight="1" x14ac:dyDescent="0.15">
      <c r="A31" s="197"/>
      <c r="B31" s="200"/>
      <c r="C31" s="50" t="s">
        <v>61</v>
      </c>
      <c r="D31" s="52" t="s">
        <v>157</v>
      </c>
      <c r="E31" s="202"/>
      <c r="G31" s="12">
        <v>4</v>
      </c>
      <c r="H31" s="11">
        <v>4</v>
      </c>
      <c r="I31" s="57">
        <v>4</v>
      </c>
      <c r="J31" s="12">
        <v>4</v>
      </c>
      <c r="K31" s="12">
        <v>4</v>
      </c>
      <c r="L31" s="12">
        <v>4</v>
      </c>
      <c r="M31" s="12">
        <v>4</v>
      </c>
      <c r="N31" s="11">
        <v>4</v>
      </c>
      <c r="O31" s="12">
        <v>2</v>
      </c>
      <c r="P31" s="12">
        <v>4</v>
      </c>
      <c r="Q31" s="12">
        <v>5</v>
      </c>
      <c r="R31" s="12">
        <v>4</v>
      </c>
      <c r="S31" s="12">
        <v>4</v>
      </c>
      <c r="T31" s="12">
        <v>4</v>
      </c>
      <c r="U31" s="12">
        <v>4</v>
      </c>
      <c r="V31" s="11">
        <v>2</v>
      </c>
      <c r="W31" s="12">
        <v>5</v>
      </c>
      <c r="X31" s="12">
        <v>4</v>
      </c>
      <c r="Y31" s="12">
        <v>5</v>
      </c>
      <c r="Z31" s="12">
        <v>5</v>
      </c>
      <c r="AA31" s="11">
        <v>2</v>
      </c>
      <c r="AB31" s="11">
        <v>4</v>
      </c>
      <c r="AC31" s="12">
        <v>4</v>
      </c>
      <c r="AD31" s="11">
        <v>5</v>
      </c>
      <c r="AE31" s="11">
        <v>4</v>
      </c>
      <c r="AF31" s="11">
        <v>4</v>
      </c>
      <c r="AG31" s="12">
        <v>4</v>
      </c>
      <c r="AH31" s="12">
        <v>2</v>
      </c>
      <c r="AI31" s="12">
        <v>2</v>
      </c>
      <c r="AJ31" s="11">
        <v>5</v>
      </c>
      <c r="AK31" s="11">
        <v>0</v>
      </c>
      <c r="AL31" s="12">
        <v>5</v>
      </c>
      <c r="AM31" s="12">
        <v>4</v>
      </c>
      <c r="AN31" s="11">
        <v>5</v>
      </c>
      <c r="AO31" s="12">
        <v>2</v>
      </c>
      <c r="AP31" s="12">
        <v>2</v>
      </c>
      <c r="AQ31" s="12">
        <v>4</v>
      </c>
      <c r="AR31" s="11">
        <v>0</v>
      </c>
      <c r="AS31" s="11">
        <v>0</v>
      </c>
      <c r="AT31" s="11">
        <v>0</v>
      </c>
      <c r="AU31" s="12">
        <v>4</v>
      </c>
      <c r="AV31" s="11">
        <v>4</v>
      </c>
      <c r="AW31" s="12">
        <v>4</v>
      </c>
      <c r="AX31" s="12">
        <v>5</v>
      </c>
      <c r="AY31" s="12">
        <v>4</v>
      </c>
      <c r="AZ31" s="12">
        <v>4</v>
      </c>
      <c r="BA31" s="12">
        <v>4</v>
      </c>
      <c r="BB31" s="12">
        <v>0</v>
      </c>
      <c r="BC31" s="12">
        <v>5</v>
      </c>
      <c r="BD31" s="12">
        <v>4</v>
      </c>
      <c r="BE31" s="12">
        <v>4</v>
      </c>
      <c r="BF31" s="12">
        <v>4</v>
      </c>
      <c r="BG31" s="12">
        <v>4</v>
      </c>
      <c r="BH31" s="12">
        <v>0</v>
      </c>
      <c r="BQ31" s="14">
        <f t="shared" si="13"/>
        <v>10</v>
      </c>
      <c r="BR31" s="14">
        <f t="shared" si="13"/>
        <v>31</v>
      </c>
      <c r="BS31" s="14">
        <f t="shared" si="13"/>
        <v>7</v>
      </c>
      <c r="BT31" s="14">
        <f t="shared" si="13"/>
        <v>0</v>
      </c>
      <c r="BU31" s="14">
        <f t="shared" si="13"/>
        <v>6</v>
      </c>
      <c r="BV31" s="34">
        <f t="shared" si="6"/>
        <v>3.9166666666666665</v>
      </c>
      <c r="BW31" s="19">
        <f t="shared" si="1"/>
        <v>3.9</v>
      </c>
      <c r="BX31" s="2" t="str">
        <f t="shared" si="7"/>
        <v>B</v>
      </c>
      <c r="BY31" s="2" t="str">
        <f t="shared" si="8"/>
        <v>B(3.9)</v>
      </c>
      <c r="BZ31" s="55" t="str">
        <f t="shared" si="9"/>
        <v>⬆0.1</v>
      </c>
      <c r="CA31" s="2" t="str">
        <f t="shared" si="10"/>
        <v>⬆</v>
      </c>
      <c r="CB31" s="37">
        <f t="shared" si="12"/>
        <v>0.10000000000000009</v>
      </c>
      <c r="CC31" s="18">
        <f t="shared" si="3"/>
        <v>0.18518518518518517</v>
      </c>
      <c r="CD31" s="18">
        <f t="shared" si="4"/>
        <v>0.57407407407407407</v>
      </c>
      <c r="CE31" s="18">
        <f t="shared" si="5"/>
        <v>0.12962962962962962</v>
      </c>
      <c r="CF31" s="18">
        <f t="shared" si="5"/>
        <v>0</v>
      </c>
      <c r="CG31" s="18">
        <f t="shared" si="5"/>
        <v>0.1111111111111111</v>
      </c>
      <c r="CH31" s="54">
        <v>3.8</v>
      </c>
      <c r="CI31" s="51" t="s">
        <v>75</v>
      </c>
    </row>
    <row r="32" spans="1:87" ht="19.5" customHeight="1" x14ac:dyDescent="0.15">
      <c r="A32" s="197"/>
      <c r="B32" s="200" t="s">
        <v>20</v>
      </c>
      <c r="C32" s="86" t="s">
        <v>60</v>
      </c>
      <c r="D32" s="52" t="s">
        <v>207</v>
      </c>
      <c r="E32" s="204" t="s">
        <v>234</v>
      </c>
      <c r="G32" s="12">
        <v>5</v>
      </c>
      <c r="H32" s="11">
        <v>4</v>
      </c>
      <c r="I32" s="57">
        <v>4</v>
      </c>
      <c r="J32" s="12">
        <v>4</v>
      </c>
      <c r="K32" s="12">
        <v>4</v>
      </c>
      <c r="L32" s="12">
        <v>4</v>
      </c>
      <c r="M32" s="12">
        <v>4</v>
      </c>
      <c r="N32" s="11">
        <v>4</v>
      </c>
      <c r="O32" s="12">
        <v>0</v>
      </c>
      <c r="P32" s="12">
        <v>5</v>
      </c>
      <c r="Q32" s="12">
        <v>5</v>
      </c>
      <c r="R32" s="12">
        <v>5</v>
      </c>
      <c r="S32" s="12">
        <v>4</v>
      </c>
      <c r="T32" s="12">
        <v>4</v>
      </c>
      <c r="U32" s="12">
        <v>4</v>
      </c>
      <c r="V32" s="11">
        <v>4</v>
      </c>
      <c r="W32" s="12">
        <v>5</v>
      </c>
      <c r="X32" s="12">
        <v>5</v>
      </c>
      <c r="Y32" s="12">
        <v>5</v>
      </c>
      <c r="Z32" s="12">
        <v>5</v>
      </c>
      <c r="AA32" s="11">
        <v>4</v>
      </c>
      <c r="AB32" s="11">
        <v>2</v>
      </c>
      <c r="AC32" s="12">
        <v>4</v>
      </c>
      <c r="AD32" s="11">
        <v>5</v>
      </c>
      <c r="AE32" s="11">
        <v>5</v>
      </c>
      <c r="AF32" s="11">
        <v>4</v>
      </c>
      <c r="AG32" s="12">
        <v>4</v>
      </c>
      <c r="AH32" s="12">
        <v>4</v>
      </c>
      <c r="AI32" s="12">
        <v>4</v>
      </c>
      <c r="AJ32" s="11">
        <v>5</v>
      </c>
      <c r="AK32" s="11">
        <v>4</v>
      </c>
      <c r="AL32" s="12">
        <v>5</v>
      </c>
      <c r="AM32" s="12">
        <v>4</v>
      </c>
      <c r="AN32" s="11">
        <v>5</v>
      </c>
      <c r="AO32" s="12">
        <v>2</v>
      </c>
      <c r="AP32" s="12">
        <v>4</v>
      </c>
      <c r="AQ32" s="12">
        <v>4</v>
      </c>
      <c r="AR32" s="11">
        <v>4</v>
      </c>
      <c r="AS32" s="11">
        <v>4</v>
      </c>
      <c r="AT32" s="11">
        <v>4</v>
      </c>
      <c r="AU32" s="12">
        <v>4</v>
      </c>
      <c r="AV32" s="11">
        <v>4</v>
      </c>
      <c r="AW32" s="12">
        <v>2</v>
      </c>
      <c r="AX32" s="12">
        <v>5</v>
      </c>
      <c r="AY32" s="12">
        <v>4</v>
      </c>
      <c r="AZ32" s="12">
        <v>4</v>
      </c>
      <c r="BA32" s="12">
        <v>4</v>
      </c>
      <c r="BB32" s="12">
        <v>0</v>
      </c>
      <c r="BC32" s="12">
        <v>5</v>
      </c>
      <c r="BD32" s="12">
        <v>4</v>
      </c>
      <c r="BE32" s="12">
        <v>4</v>
      </c>
      <c r="BF32" s="12">
        <v>5</v>
      </c>
      <c r="BG32" s="12">
        <v>5</v>
      </c>
      <c r="BH32" s="12">
        <v>0</v>
      </c>
      <c r="BQ32" s="14">
        <f t="shared" si="13"/>
        <v>17</v>
      </c>
      <c r="BR32" s="14">
        <f t="shared" si="13"/>
        <v>31</v>
      </c>
      <c r="BS32" s="14">
        <f t="shared" si="13"/>
        <v>3</v>
      </c>
      <c r="BT32" s="14">
        <f t="shared" si="13"/>
        <v>0</v>
      </c>
      <c r="BU32" s="14">
        <f t="shared" si="13"/>
        <v>3</v>
      </c>
      <c r="BV32" s="34">
        <f t="shared" si="6"/>
        <v>4.215686274509804</v>
      </c>
      <c r="BW32" s="19">
        <f t="shared" si="1"/>
        <v>4.2</v>
      </c>
      <c r="BX32" s="2" t="str">
        <f t="shared" si="7"/>
        <v>A</v>
      </c>
      <c r="BY32" s="2" t="str">
        <f t="shared" si="8"/>
        <v>A(4.2)</v>
      </c>
      <c r="BZ32" s="55" t="str">
        <f t="shared" si="9"/>
        <v>▽-0.2</v>
      </c>
      <c r="CA32" s="2" t="str">
        <f t="shared" si="10"/>
        <v>▽</v>
      </c>
      <c r="CB32" s="37">
        <f t="shared" si="12"/>
        <v>-0.20000000000000018</v>
      </c>
      <c r="CC32" s="18">
        <f t="shared" si="3"/>
        <v>0.31481481481481483</v>
      </c>
      <c r="CD32" s="18">
        <f t="shared" si="4"/>
        <v>0.57407407407407407</v>
      </c>
      <c r="CE32" s="18">
        <f t="shared" si="5"/>
        <v>5.5555555555555552E-2</v>
      </c>
      <c r="CF32" s="18">
        <f t="shared" si="5"/>
        <v>0</v>
      </c>
      <c r="CG32" s="18">
        <f t="shared" si="5"/>
        <v>5.5555555555555552E-2</v>
      </c>
      <c r="CH32" s="54">
        <v>4.4000000000000004</v>
      </c>
      <c r="CI32" s="51" t="s">
        <v>77</v>
      </c>
    </row>
    <row r="33" spans="1:87" ht="19.5" customHeight="1" x14ac:dyDescent="0.15">
      <c r="A33" s="197"/>
      <c r="B33" s="200"/>
      <c r="C33" s="86"/>
      <c r="D33" s="52" t="s">
        <v>208</v>
      </c>
      <c r="E33" s="215"/>
      <c r="G33" s="12">
        <v>5</v>
      </c>
      <c r="H33" s="11">
        <v>4</v>
      </c>
      <c r="I33" s="57">
        <v>4</v>
      </c>
      <c r="J33" s="12">
        <v>4</v>
      </c>
      <c r="K33" s="12">
        <v>5</v>
      </c>
      <c r="L33" s="12">
        <v>4</v>
      </c>
      <c r="M33" s="12">
        <v>4</v>
      </c>
      <c r="N33" s="11">
        <v>4</v>
      </c>
      <c r="O33" s="12">
        <v>4</v>
      </c>
      <c r="P33" s="12">
        <v>5</v>
      </c>
      <c r="Q33" s="12">
        <v>5</v>
      </c>
      <c r="R33" s="12">
        <v>5</v>
      </c>
      <c r="S33" s="12">
        <v>4</v>
      </c>
      <c r="T33" s="12">
        <v>5</v>
      </c>
      <c r="U33" s="12">
        <v>4</v>
      </c>
      <c r="V33" s="11">
        <v>4</v>
      </c>
      <c r="W33" s="12">
        <v>5</v>
      </c>
      <c r="X33" s="12">
        <v>5</v>
      </c>
      <c r="Y33" s="12">
        <v>4</v>
      </c>
      <c r="Z33" s="12">
        <v>5</v>
      </c>
      <c r="AA33" s="11">
        <v>4</v>
      </c>
      <c r="AB33" s="11">
        <v>0</v>
      </c>
      <c r="AC33" s="12">
        <v>4</v>
      </c>
      <c r="AD33" s="11">
        <v>5</v>
      </c>
      <c r="AE33" s="11">
        <v>5</v>
      </c>
      <c r="AF33" s="11">
        <v>4</v>
      </c>
      <c r="AG33" s="12">
        <v>4</v>
      </c>
      <c r="AH33" s="12">
        <v>4</v>
      </c>
      <c r="AI33" s="12">
        <v>4</v>
      </c>
      <c r="AJ33" s="11">
        <v>5</v>
      </c>
      <c r="AK33" s="11">
        <v>4</v>
      </c>
      <c r="AL33" s="12">
        <v>5</v>
      </c>
      <c r="AM33" s="12">
        <v>4</v>
      </c>
      <c r="AN33" s="11">
        <v>5</v>
      </c>
      <c r="AO33" s="12">
        <v>4</v>
      </c>
      <c r="AP33" s="12">
        <v>5</v>
      </c>
      <c r="AQ33" s="12">
        <v>5</v>
      </c>
      <c r="AR33" s="11">
        <v>4</v>
      </c>
      <c r="AS33" s="11">
        <v>5</v>
      </c>
      <c r="AT33" s="11">
        <v>4</v>
      </c>
      <c r="AU33" s="12">
        <v>4</v>
      </c>
      <c r="AV33" s="11">
        <v>4</v>
      </c>
      <c r="AW33" s="12">
        <v>5</v>
      </c>
      <c r="AX33" s="12">
        <v>5</v>
      </c>
      <c r="AY33" s="12">
        <v>4</v>
      </c>
      <c r="AZ33" s="12">
        <v>4</v>
      </c>
      <c r="BA33" s="12">
        <v>4</v>
      </c>
      <c r="BB33" s="12">
        <v>5</v>
      </c>
      <c r="BC33" s="12">
        <v>5</v>
      </c>
      <c r="BD33" s="12">
        <v>4</v>
      </c>
      <c r="BE33" s="12">
        <v>4</v>
      </c>
      <c r="BF33" s="12">
        <v>5</v>
      </c>
      <c r="BG33" s="12">
        <v>5</v>
      </c>
      <c r="BH33" s="12">
        <v>5</v>
      </c>
      <c r="BQ33" s="14">
        <f t="shared" si="13"/>
        <v>24</v>
      </c>
      <c r="BR33" s="14">
        <f t="shared" si="13"/>
        <v>29</v>
      </c>
      <c r="BS33" s="14">
        <f t="shared" si="13"/>
        <v>0</v>
      </c>
      <c r="BT33" s="14">
        <f t="shared" si="13"/>
        <v>0</v>
      </c>
      <c r="BU33" s="14">
        <f t="shared" si="13"/>
        <v>1</v>
      </c>
      <c r="BV33" s="34">
        <f t="shared" si="6"/>
        <v>4.4528301886792452</v>
      </c>
      <c r="BW33" s="19">
        <f t="shared" si="1"/>
        <v>4.5</v>
      </c>
      <c r="BX33" s="2" t="str">
        <f t="shared" si="7"/>
        <v>A</v>
      </c>
      <c r="BY33" s="2" t="str">
        <f t="shared" si="8"/>
        <v>A(4.5)</v>
      </c>
      <c r="BZ33" s="55" t="s">
        <v>137</v>
      </c>
      <c r="CA33" s="2" t="str">
        <f t="shared" si="10"/>
        <v>⬆</v>
      </c>
      <c r="CB33" s="37">
        <f t="shared" si="12"/>
        <v>9.9999999999999645E-2</v>
      </c>
      <c r="CC33" s="18">
        <f t="shared" si="3"/>
        <v>0.44444444444444442</v>
      </c>
      <c r="CD33" s="18">
        <f t="shared" si="4"/>
        <v>0.53703703703703709</v>
      </c>
      <c r="CE33" s="18">
        <f t="shared" si="5"/>
        <v>0</v>
      </c>
      <c r="CF33" s="18">
        <f t="shared" si="5"/>
        <v>0</v>
      </c>
      <c r="CG33" s="18">
        <f t="shared" si="5"/>
        <v>1.8518518518518517E-2</v>
      </c>
      <c r="CH33" s="54">
        <v>4.4000000000000004</v>
      </c>
      <c r="CI33" s="51" t="s">
        <v>77</v>
      </c>
    </row>
    <row r="34" spans="1:87" ht="19.5" customHeight="1" x14ac:dyDescent="0.15">
      <c r="A34" s="197"/>
      <c r="B34" s="200"/>
      <c r="C34" s="86" t="s">
        <v>66</v>
      </c>
      <c r="D34" s="52" t="s">
        <v>209</v>
      </c>
      <c r="E34" s="215"/>
      <c r="G34" s="12">
        <v>4</v>
      </c>
      <c r="H34" s="11">
        <v>4</v>
      </c>
      <c r="I34" s="57">
        <v>4</v>
      </c>
      <c r="J34" s="12">
        <v>2</v>
      </c>
      <c r="K34" s="12">
        <v>4</v>
      </c>
      <c r="L34" s="12">
        <v>4</v>
      </c>
      <c r="M34" s="12">
        <v>4</v>
      </c>
      <c r="N34" s="11">
        <v>4</v>
      </c>
      <c r="O34" s="12">
        <v>2</v>
      </c>
      <c r="P34" s="12">
        <v>2</v>
      </c>
      <c r="Q34" s="12">
        <v>5</v>
      </c>
      <c r="R34" s="12">
        <v>4</v>
      </c>
      <c r="S34" s="12">
        <v>4</v>
      </c>
      <c r="T34" s="12">
        <v>5</v>
      </c>
      <c r="U34" s="12">
        <v>4</v>
      </c>
      <c r="V34" s="11">
        <v>5</v>
      </c>
      <c r="W34" s="12">
        <v>4</v>
      </c>
      <c r="X34" s="12">
        <v>4</v>
      </c>
      <c r="Y34" s="12">
        <v>4</v>
      </c>
      <c r="Z34" s="12">
        <v>4</v>
      </c>
      <c r="AA34" s="11">
        <v>0</v>
      </c>
      <c r="AB34" s="11">
        <v>4</v>
      </c>
      <c r="AC34" s="12">
        <v>4</v>
      </c>
      <c r="AD34" s="11">
        <v>5</v>
      </c>
      <c r="AE34" s="11">
        <v>5</v>
      </c>
      <c r="AF34" s="11">
        <v>4</v>
      </c>
      <c r="AG34" s="12">
        <v>4</v>
      </c>
      <c r="AH34" s="12">
        <v>2</v>
      </c>
      <c r="AI34" s="12">
        <v>2</v>
      </c>
      <c r="AJ34" s="11">
        <v>5</v>
      </c>
      <c r="AK34" s="11">
        <v>4</v>
      </c>
      <c r="AL34" s="12">
        <v>4</v>
      </c>
      <c r="AM34" s="12">
        <v>4</v>
      </c>
      <c r="AN34" s="11">
        <v>5</v>
      </c>
      <c r="AO34" s="12">
        <v>4</v>
      </c>
      <c r="AP34" s="12">
        <v>2</v>
      </c>
      <c r="AQ34" s="12">
        <v>4</v>
      </c>
      <c r="AR34" s="11">
        <v>0</v>
      </c>
      <c r="AS34" s="11">
        <v>4</v>
      </c>
      <c r="AT34" s="11">
        <v>4</v>
      </c>
      <c r="AU34" s="12">
        <v>4</v>
      </c>
      <c r="AV34" s="11">
        <v>4</v>
      </c>
      <c r="AW34" s="12">
        <v>2</v>
      </c>
      <c r="AX34" s="12">
        <v>5</v>
      </c>
      <c r="AY34" s="12">
        <v>4</v>
      </c>
      <c r="AZ34" s="12">
        <v>4</v>
      </c>
      <c r="BA34" s="12">
        <v>4</v>
      </c>
      <c r="BB34" s="12">
        <v>5</v>
      </c>
      <c r="BC34" s="12">
        <v>5</v>
      </c>
      <c r="BD34" s="12">
        <v>4</v>
      </c>
      <c r="BE34" s="12">
        <v>4</v>
      </c>
      <c r="BF34" s="12">
        <v>4</v>
      </c>
      <c r="BG34" s="12">
        <v>5</v>
      </c>
      <c r="BH34" s="12">
        <v>4</v>
      </c>
      <c r="BQ34" s="14">
        <f t="shared" si="13"/>
        <v>11</v>
      </c>
      <c r="BR34" s="14">
        <f t="shared" si="13"/>
        <v>34</v>
      </c>
      <c r="BS34" s="14">
        <f t="shared" si="13"/>
        <v>7</v>
      </c>
      <c r="BT34" s="14">
        <f t="shared" si="13"/>
        <v>0</v>
      </c>
      <c r="BU34" s="14">
        <f t="shared" si="13"/>
        <v>2</v>
      </c>
      <c r="BV34" s="34">
        <f t="shared" si="6"/>
        <v>3.9423076923076925</v>
      </c>
      <c r="BW34" s="19">
        <f t="shared" si="1"/>
        <v>3.9</v>
      </c>
      <c r="BX34" s="2" t="str">
        <f t="shared" si="7"/>
        <v>B</v>
      </c>
      <c r="BY34" s="2" t="str">
        <f t="shared" si="8"/>
        <v>B(3.9)</v>
      </c>
      <c r="BZ34" s="55" t="s">
        <v>137</v>
      </c>
      <c r="CA34" s="2" t="str">
        <f t="shared" si="10"/>
        <v>⬆</v>
      </c>
      <c r="CB34" s="37">
        <f t="shared" si="12"/>
        <v>0.39999999999999991</v>
      </c>
      <c r="CC34" s="18">
        <f t="shared" si="3"/>
        <v>0.20370370370370369</v>
      </c>
      <c r="CD34" s="18">
        <f t="shared" si="4"/>
        <v>0.62962962962962965</v>
      </c>
      <c r="CE34" s="18">
        <f t="shared" si="5"/>
        <v>0.12962962962962962</v>
      </c>
      <c r="CF34" s="18">
        <f t="shared" si="5"/>
        <v>0</v>
      </c>
      <c r="CG34" s="18">
        <f t="shared" si="5"/>
        <v>3.7037037037037035E-2</v>
      </c>
      <c r="CH34" s="54">
        <v>3.5</v>
      </c>
      <c r="CI34" s="51" t="s">
        <v>78</v>
      </c>
    </row>
    <row r="35" spans="1:87" ht="19.5" customHeight="1" x14ac:dyDescent="0.15">
      <c r="A35" s="197"/>
      <c r="B35" s="200"/>
      <c r="C35" s="86"/>
      <c r="D35" s="52" t="s">
        <v>111</v>
      </c>
      <c r="E35" s="215"/>
      <c r="G35" s="12">
        <v>4</v>
      </c>
      <c r="H35" s="11">
        <v>4</v>
      </c>
      <c r="I35" s="57">
        <v>4</v>
      </c>
      <c r="J35" s="12">
        <v>4</v>
      </c>
      <c r="K35" s="12">
        <v>4</v>
      </c>
      <c r="L35" s="12">
        <v>4</v>
      </c>
      <c r="M35" s="12">
        <v>5</v>
      </c>
      <c r="N35" s="11">
        <v>4</v>
      </c>
      <c r="O35" s="12">
        <v>5</v>
      </c>
      <c r="P35" s="12">
        <v>4</v>
      </c>
      <c r="Q35" s="12">
        <v>5</v>
      </c>
      <c r="R35" s="12">
        <v>5</v>
      </c>
      <c r="S35" s="12">
        <v>4</v>
      </c>
      <c r="T35" s="12">
        <v>5</v>
      </c>
      <c r="U35" s="12">
        <v>4</v>
      </c>
      <c r="V35" s="11">
        <v>5</v>
      </c>
      <c r="W35" s="12">
        <v>5</v>
      </c>
      <c r="X35" s="12">
        <v>4</v>
      </c>
      <c r="Y35" s="12">
        <v>5</v>
      </c>
      <c r="Z35" s="12">
        <v>5</v>
      </c>
      <c r="AA35" s="11">
        <v>2</v>
      </c>
      <c r="AB35" s="11">
        <v>0</v>
      </c>
      <c r="AC35" s="12">
        <v>4</v>
      </c>
      <c r="AD35" s="11">
        <v>5</v>
      </c>
      <c r="AE35" s="11">
        <v>5</v>
      </c>
      <c r="AF35" s="11">
        <v>4</v>
      </c>
      <c r="AG35" s="12">
        <v>4</v>
      </c>
      <c r="AH35" s="12">
        <v>4</v>
      </c>
      <c r="AI35" s="12">
        <v>2</v>
      </c>
      <c r="AJ35" s="11">
        <v>5</v>
      </c>
      <c r="AK35" s="11">
        <v>4</v>
      </c>
      <c r="AL35" s="12">
        <v>5</v>
      </c>
      <c r="AM35" s="12">
        <v>4</v>
      </c>
      <c r="AN35" s="11">
        <v>5</v>
      </c>
      <c r="AO35" s="12">
        <v>5</v>
      </c>
      <c r="AP35" s="12">
        <v>2</v>
      </c>
      <c r="AQ35" s="12">
        <v>5</v>
      </c>
      <c r="AR35" s="11">
        <v>4</v>
      </c>
      <c r="AS35" s="11">
        <v>0</v>
      </c>
      <c r="AT35" s="11">
        <v>4</v>
      </c>
      <c r="AU35" s="12">
        <v>4</v>
      </c>
      <c r="AV35" s="11">
        <v>4</v>
      </c>
      <c r="AW35" s="12">
        <v>4</v>
      </c>
      <c r="AX35" s="12">
        <v>5</v>
      </c>
      <c r="AY35" s="12">
        <v>4</v>
      </c>
      <c r="AZ35" s="12">
        <v>4</v>
      </c>
      <c r="BA35" s="12">
        <v>4</v>
      </c>
      <c r="BB35" s="12">
        <v>5</v>
      </c>
      <c r="BC35" s="12">
        <v>5</v>
      </c>
      <c r="BD35" s="12">
        <v>4</v>
      </c>
      <c r="BE35" s="12">
        <v>5</v>
      </c>
      <c r="BF35" s="12">
        <v>4</v>
      </c>
      <c r="BG35" s="12">
        <v>4</v>
      </c>
      <c r="BH35" s="12">
        <v>4</v>
      </c>
      <c r="BQ35" s="14">
        <f t="shared" si="13"/>
        <v>20</v>
      </c>
      <c r="BR35" s="14">
        <f t="shared" si="13"/>
        <v>29</v>
      </c>
      <c r="BS35" s="14">
        <f t="shared" si="13"/>
        <v>3</v>
      </c>
      <c r="BT35" s="14">
        <f t="shared" si="13"/>
        <v>0</v>
      </c>
      <c r="BU35" s="14">
        <f t="shared" si="13"/>
        <v>2</v>
      </c>
      <c r="BV35" s="34">
        <f t="shared" si="6"/>
        <v>4.2692307692307692</v>
      </c>
      <c r="BW35" s="19">
        <f t="shared" si="1"/>
        <v>4.3</v>
      </c>
      <c r="BX35" s="2" t="str">
        <f t="shared" si="7"/>
        <v>A</v>
      </c>
      <c r="BY35" s="2" t="str">
        <f t="shared" si="8"/>
        <v>A(4.3)</v>
      </c>
      <c r="BZ35" s="55" t="str">
        <f t="shared" si="9"/>
        <v>⬆0.0999999999999996</v>
      </c>
      <c r="CA35" s="2" t="str">
        <f t="shared" si="10"/>
        <v>⬆</v>
      </c>
      <c r="CB35" s="37">
        <f t="shared" si="12"/>
        <v>9.9999999999999645E-2</v>
      </c>
      <c r="CC35" s="18">
        <f t="shared" si="3"/>
        <v>0.37037037037037035</v>
      </c>
      <c r="CD35" s="18">
        <f t="shared" si="4"/>
        <v>0.53703703703703709</v>
      </c>
      <c r="CE35" s="18">
        <f t="shared" si="5"/>
        <v>5.5555555555555552E-2</v>
      </c>
      <c r="CF35" s="18">
        <f t="shared" si="5"/>
        <v>0</v>
      </c>
      <c r="CG35" s="18">
        <f t="shared" si="5"/>
        <v>3.7037037037037035E-2</v>
      </c>
      <c r="CH35" s="54">
        <v>4.2</v>
      </c>
      <c r="CI35" s="51" t="s">
        <v>73</v>
      </c>
    </row>
    <row r="36" spans="1:87" ht="19.5" customHeight="1" x14ac:dyDescent="0.15">
      <c r="A36" s="209"/>
      <c r="B36" s="214"/>
      <c r="C36" s="86"/>
      <c r="D36" s="52" t="s">
        <v>112</v>
      </c>
      <c r="E36" s="215"/>
      <c r="G36" s="12">
        <v>4</v>
      </c>
      <c r="H36" s="11">
        <v>4</v>
      </c>
      <c r="I36" s="57">
        <v>4</v>
      </c>
      <c r="J36" s="12">
        <v>4</v>
      </c>
      <c r="K36" s="12">
        <v>4</v>
      </c>
      <c r="L36" s="12">
        <v>2</v>
      </c>
      <c r="M36" s="12">
        <v>5</v>
      </c>
      <c r="N36" s="11">
        <v>4</v>
      </c>
      <c r="O36" s="12">
        <v>4</v>
      </c>
      <c r="P36" s="12">
        <v>4</v>
      </c>
      <c r="Q36" s="12">
        <v>4</v>
      </c>
      <c r="R36" s="12">
        <v>4</v>
      </c>
      <c r="S36" s="12">
        <v>2</v>
      </c>
      <c r="T36" s="12">
        <v>5</v>
      </c>
      <c r="U36" s="12">
        <v>4</v>
      </c>
      <c r="V36" s="11">
        <v>4</v>
      </c>
      <c r="W36" s="12">
        <v>5</v>
      </c>
      <c r="X36" s="12">
        <v>4</v>
      </c>
      <c r="Y36" s="12">
        <v>5</v>
      </c>
      <c r="Z36" s="12">
        <v>4</v>
      </c>
      <c r="AA36" s="11">
        <v>4</v>
      </c>
      <c r="AB36" s="11">
        <v>4</v>
      </c>
      <c r="AC36" s="12">
        <v>4</v>
      </c>
      <c r="AD36" s="11">
        <v>5</v>
      </c>
      <c r="AE36" s="11">
        <v>5</v>
      </c>
      <c r="AF36" s="11">
        <v>4</v>
      </c>
      <c r="AG36" s="12">
        <v>4</v>
      </c>
      <c r="AH36" s="12">
        <v>4</v>
      </c>
      <c r="AI36" s="12">
        <v>2</v>
      </c>
      <c r="AJ36" s="11">
        <v>5</v>
      </c>
      <c r="AK36" s="11">
        <v>0</v>
      </c>
      <c r="AL36" s="12">
        <v>5</v>
      </c>
      <c r="AM36" s="12">
        <v>4</v>
      </c>
      <c r="AN36" s="11">
        <v>5</v>
      </c>
      <c r="AO36" s="12">
        <v>4</v>
      </c>
      <c r="AP36" s="12">
        <v>4</v>
      </c>
      <c r="AQ36" s="12">
        <v>4</v>
      </c>
      <c r="AR36" s="11">
        <v>0</v>
      </c>
      <c r="AS36" s="11">
        <v>0</v>
      </c>
      <c r="AT36" s="11">
        <v>4</v>
      </c>
      <c r="AU36" s="12">
        <v>4</v>
      </c>
      <c r="AV36" s="11">
        <v>4</v>
      </c>
      <c r="AW36" s="12">
        <v>2</v>
      </c>
      <c r="AX36" s="12">
        <v>5</v>
      </c>
      <c r="AY36" s="12">
        <v>4</v>
      </c>
      <c r="AZ36" s="12">
        <v>4</v>
      </c>
      <c r="BA36" s="12">
        <v>4</v>
      </c>
      <c r="BB36" s="12">
        <v>0</v>
      </c>
      <c r="BC36" s="12">
        <v>5</v>
      </c>
      <c r="BD36" s="12">
        <v>4</v>
      </c>
      <c r="BE36" s="12">
        <v>4</v>
      </c>
      <c r="BF36" s="12">
        <v>4</v>
      </c>
      <c r="BG36" s="12">
        <v>5</v>
      </c>
      <c r="BH36" s="12">
        <v>0</v>
      </c>
      <c r="BQ36" s="14">
        <f t="shared" si="13"/>
        <v>12</v>
      </c>
      <c r="BR36" s="14">
        <f t="shared" si="13"/>
        <v>33</v>
      </c>
      <c r="BS36" s="14">
        <f t="shared" si="13"/>
        <v>4</v>
      </c>
      <c r="BT36" s="14">
        <f t="shared" si="13"/>
        <v>0</v>
      </c>
      <c r="BU36" s="14">
        <f t="shared" si="13"/>
        <v>5</v>
      </c>
      <c r="BV36" s="34">
        <f t="shared" si="6"/>
        <v>4.0816326530612246</v>
      </c>
      <c r="BW36" s="19">
        <f t="shared" si="1"/>
        <v>4.0999999999999996</v>
      </c>
      <c r="BX36" s="2" t="str">
        <f t="shared" si="7"/>
        <v>A</v>
      </c>
      <c r="BY36" s="2" t="str">
        <f t="shared" si="8"/>
        <v>A(4.1)</v>
      </c>
      <c r="BZ36" s="55" t="str">
        <f t="shared" si="9"/>
        <v>±0</v>
      </c>
      <c r="CA36" s="2" t="str">
        <f t="shared" si="10"/>
        <v>±</v>
      </c>
      <c r="CB36" s="37">
        <f t="shared" si="12"/>
        <v>0</v>
      </c>
      <c r="CC36" s="18">
        <f t="shared" si="3"/>
        <v>0.22222222222222221</v>
      </c>
      <c r="CD36" s="18">
        <f t="shared" si="4"/>
        <v>0.61111111111111116</v>
      </c>
      <c r="CE36" s="18">
        <f t="shared" si="5"/>
        <v>7.407407407407407E-2</v>
      </c>
      <c r="CF36" s="18">
        <f t="shared" si="5"/>
        <v>0</v>
      </c>
      <c r="CG36" s="18">
        <f t="shared" si="5"/>
        <v>9.2592592592592587E-2</v>
      </c>
      <c r="CH36" s="54">
        <v>4.0999999999999996</v>
      </c>
      <c r="CI36" s="51" t="s">
        <v>74</v>
      </c>
    </row>
    <row r="37" spans="1:87" ht="19.5" customHeight="1" x14ac:dyDescent="0.15">
      <c r="A37" s="198"/>
      <c r="B37" s="207"/>
      <c r="C37" s="86"/>
      <c r="D37" s="52" t="s">
        <v>113</v>
      </c>
      <c r="E37" s="216"/>
      <c r="G37" s="12">
        <v>4</v>
      </c>
      <c r="H37" s="11">
        <v>4</v>
      </c>
      <c r="I37" s="57">
        <v>4</v>
      </c>
      <c r="J37" s="12">
        <v>4</v>
      </c>
      <c r="K37" s="12">
        <v>4</v>
      </c>
      <c r="L37" s="12">
        <v>2</v>
      </c>
      <c r="M37" s="12">
        <v>5</v>
      </c>
      <c r="N37" s="11">
        <v>4</v>
      </c>
      <c r="O37" s="12">
        <v>4</v>
      </c>
      <c r="P37" s="12">
        <v>4</v>
      </c>
      <c r="Q37" s="12">
        <v>5</v>
      </c>
      <c r="R37" s="12">
        <v>4</v>
      </c>
      <c r="S37" s="12">
        <v>4</v>
      </c>
      <c r="T37" s="12">
        <v>4</v>
      </c>
      <c r="U37" s="12">
        <v>4</v>
      </c>
      <c r="V37" s="11">
        <v>4</v>
      </c>
      <c r="W37" s="12">
        <v>4</v>
      </c>
      <c r="X37" s="12">
        <v>0</v>
      </c>
      <c r="Y37" s="12">
        <v>5</v>
      </c>
      <c r="Z37" s="12">
        <v>5</v>
      </c>
      <c r="AA37" s="11">
        <v>4</v>
      </c>
      <c r="AB37" s="11">
        <v>0</v>
      </c>
      <c r="AC37" s="12">
        <v>4</v>
      </c>
      <c r="AD37" s="11">
        <v>5</v>
      </c>
      <c r="AE37" s="11">
        <v>4</v>
      </c>
      <c r="AF37" s="11">
        <v>4</v>
      </c>
      <c r="AG37" s="12">
        <v>4</v>
      </c>
      <c r="AH37" s="12">
        <v>4</v>
      </c>
      <c r="AI37" s="12">
        <v>2</v>
      </c>
      <c r="AJ37" s="11">
        <v>5</v>
      </c>
      <c r="AK37" s="11">
        <v>0</v>
      </c>
      <c r="AL37" s="12">
        <v>4</v>
      </c>
      <c r="AM37" s="12">
        <v>4</v>
      </c>
      <c r="AN37" s="11">
        <v>5</v>
      </c>
      <c r="AO37" s="12">
        <v>4</v>
      </c>
      <c r="AP37" s="12">
        <v>4</v>
      </c>
      <c r="AQ37" s="12">
        <v>0</v>
      </c>
      <c r="AR37" s="11">
        <v>0</v>
      </c>
      <c r="AS37" s="11">
        <v>5</v>
      </c>
      <c r="AT37" s="11">
        <v>0</v>
      </c>
      <c r="AU37" s="12">
        <v>0</v>
      </c>
      <c r="AV37" s="11">
        <v>4</v>
      </c>
      <c r="AW37" s="12">
        <v>2</v>
      </c>
      <c r="AX37" s="12">
        <v>5</v>
      </c>
      <c r="AY37" s="12">
        <v>4</v>
      </c>
      <c r="AZ37" s="12">
        <v>4</v>
      </c>
      <c r="BA37" s="12">
        <v>4</v>
      </c>
      <c r="BB37" s="12">
        <v>0</v>
      </c>
      <c r="BC37" s="12">
        <v>5</v>
      </c>
      <c r="BD37" s="12">
        <v>4</v>
      </c>
      <c r="BE37" s="12">
        <v>4</v>
      </c>
      <c r="BF37" s="12">
        <v>4</v>
      </c>
      <c r="BG37" s="12">
        <v>4</v>
      </c>
      <c r="BH37" s="12">
        <v>0</v>
      </c>
      <c r="BQ37" s="14">
        <f t="shared" si="13"/>
        <v>10</v>
      </c>
      <c r="BR37" s="14">
        <f t="shared" si="13"/>
        <v>32</v>
      </c>
      <c r="BS37" s="14">
        <f t="shared" si="13"/>
        <v>3</v>
      </c>
      <c r="BT37" s="14">
        <f t="shared" si="13"/>
        <v>0</v>
      </c>
      <c r="BU37" s="14">
        <f t="shared" si="13"/>
        <v>9</v>
      </c>
      <c r="BV37" s="34">
        <f t="shared" si="6"/>
        <v>4.0888888888888886</v>
      </c>
      <c r="BW37" s="19">
        <f t="shared" si="1"/>
        <v>4.0999999999999996</v>
      </c>
      <c r="BX37" s="2" t="str">
        <f t="shared" si="7"/>
        <v>A</v>
      </c>
      <c r="BY37" s="2" t="str">
        <f t="shared" si="8"/>
        <v>A(4.1)</v>
      </c>
      <c r="BZ37" s="55" t="s">
        <v>137</v>
      </c>
      <c r="CA37" s="2" t="str">
        <f t="shared" si="10"/>
        <v>±</v>
      </c>
      <c r="CB37" s="37">
        <f t="shared" si="12"/>
        <v>0</v>
      </c>
      <c r="CC37" s="18">
        <f t="shared" si="3"/>
        <v>0.18518518518518517</v>
      </c>
      <c r="CD37" s="18">
        <f t="shared" si="4"/>
        <v>0.59259259259259256</v>
      </c>
      <c r="CE37" s="18">
        <f t="shared" si="5"/>
        <v>5.5555555555555552E-2</v>
      </c>
      <c r="CF37" s="18">
        <f t="shared" si="5"/>
        <v>0</v>
      </c>
      <c r="CG37" s="18">
        <f t="shared" si="5"/>
        <v>0.16666666666666666</v>
      </c>
      <c r="CH37" s="54">
        <v>4.0999999999999996</v>
      </c>
      <c r="CI37" s="51" t="s">
        <v>74</v>
      </c>
    </row>
    <row r="38" spans="1:87" x14ac:dyDescent="0.15">
      <c r="BV38" s="19"/>
      <c r="BW38" s="19"/>
      <c r="CC38" s="18"/>
      <c r="CD38" s="18"/>
      <c r="CE38" s="18"/>
      <c r="CF38" s="18"/>
      <c r="CG38" s="18"/>
    </row>
    <row r="39" spans="1:87" ht="15" customHeight="1" x14ac:dyDescent="0.15">
      <c r="A39" s="162" t="s">
        <v>28</v>
      </c>
      <c r="B39" s="162"/>
      <c r="C39" s="162"/>
      <c r="D39" s="162"/>
      <c r="E39" s="152" t="s">
        <v>64</v>
      </c>
      <c r="BV39" s="19"/>
      <c r="BW39" s="19"/>
      <c r="CC39" s="18"/>
      <c r="CD39" s="18"/>
      <c r="CE39" s="18"/>
      <c r="CF39" s="18"/>
      <c r="CG39" s="18"/>
    </row>
    <row r="40" spans="1:87" ht="49.5" customHeight="1" x14ac:dyDescent="0.15">
      <c r="A40" s="162"/>
      <c r="B40" s="162"/>
      <c r="C40" s="162"/>
      <c r="D40" s="162"/>
      <c r="E40" s="217"/>
      <c r="BV40" s="19"/>
      <c r="BW40" s="19"/>
      <c r="CC40" s="18"/>
      <c r="CD40" s="18"/>
      <c r="CE40" s="18"/>
      <c r="CF40" s="18"/>
      <c r="CG40" s="18"/>
    </row>
    <row r="41" spans="1:87" ht="21" customHeight="1" x14ac:dyDescent="0.15">
      <c r="A41" s="3" t="s">
        <v>25</v>
      </c>
      <c r="B41" s="4" t="s">
        <v>26</v>
      </c>
      <c r="C41" s="218" t="s">
        <v>27</v>
      </c>
      <c r="D41" s="80"/>
      <c r="E41" s="217"/>
      <c r="BV41" s="19"/>
      <c r="BW41" s="19"/>
      <c r="CC41" s="18"/>
      <c r="CD41" s="18"/>
      <c r="CE41" s="18"/>
      <c r="CF41" s="18"/>
      <c r="CG41" s="18"/>
    </row>
    <row r="42" spans="1:87" ht="27" customHeight="1" x14ac:dyDescent="0.15">
      <c r="A42" s="196" t="s">
        <v>14</v>
      </c>
      <c r="B42" s="219" t="s">
        <v>67</v>
      </c>
      <c r="C42" s="222" t="s">
        <v>41</v>
      </c>
      <c r="D42" s="223"/>
      <c r="E42" s="224" t="s">
        <v>235</v>
      </c>
      <c r="G42" s="11">
        <v>4</v>
      </c>
      <c r="H42" s="11">
        <v>4</v>
      </c>
      <c r="I42" s="11">
        <v>4</v>
      </c>
      <c r="J42" s="11">
        <v>4</v>
      </c>
      <c r="K42" s="11">
        <v>4</v>
      </c>
      <c r="L42" s="11">
        <v>4</v>
      </c>
      <c r="M42" s="11">
        <v>4</v>
      </c>
      <c r="N42" s="11">
        <v>4</v>
      </c>
      <c r="O42" s="11">
        <v>4</v>
      </c>
      <c r="P42" s="11">
        <v>4</v>
      </c>
      <c r="Q42" s="11">
        <v>4</v>
      </c>
      <c r="R42" s="11">
        <v>4</v>
      </c>
      <c r="S42" s="11">
        <v>2</v>
      </c>
      <c r="T42" s="11">
        <v>5</v>
      </c>
      <c r="U42" s="11">
        <v>4</v>
      </c>
      <c r="V42" s="11">
        <v>4</v>
      </c>
      <c r="W42" s="11">
        <v>4</v>
      </c>
      <c r="X42" s="11">
        <v>4</v>
      </c>
      <c r="Y42" s="11">
        <v>4</v>
      </c>
      <c r="Z42" s="11">
        <v>4</v>
      </c>
      <c r="AA42" s="11">
        <v>2</v>
      </c>
      <c r="AB42" s="11">
        <v>4</v>
      </c>
      <c r="AC42" s="11">
        <v>4</v>
      </c>
      <c r="AD42" s="11">
        <v>5</v>
      </c>
      <c r="AE42" s="11">
        <v>5</v>
      </c>
      <c r="AF42" s="11">
        <v>4</v>
      </c>
      <c r="AG42" s="11">
        <v>2</v>
      </c>
      <c r="AH42" s="11">
        <v>4</v>
      </c>
      <c r="AI42" s="11">
        <v>4</v>
      </c>
      <c r="AJ42" s="11">
        <v>4</v>
      </c>
      <c r="AK42" s="11">
        <v>4</v>
      </c>
      <c r="AL42" s="11">
        <v>4</v>
      </c>
      <c r="AM42" s="11">
        <v>4</v>
      </c>
      <c r="AN42" s="11">
        <v>5</v>
      </c>
      <c r="AO42" s="11">
        <v>5</v>
      </c>
      <c r="AP42" s="11">
        <v>2</v>
      </c>
      <c r="AQ42" s="11">
        <v>5</v>
      </c>
      <c r="AR42" s="11">
        <v>4</v>
      </c>
      <c r="AS42" s="11">
        <v>4</v>
      </c>
      <c r="AT42" s="11">
        <v>4</v>
      </c>
      <c r="AU42" s="11">
        <v>4</v>
      </c>
      <c r="AV42" s="11">
        <v>4</v>
      </c>
      <c r="AW42" s="11">
        <v>4</v>
      </c>
      <c r="AX42" s="11">
        <v>5</v>
      </c>
      <c r="AY42" s="11">
        <v>4</v>
      </c>
      <c r="AZ42" s="11">
        <v>4</v>
      </c>
      <c r="BA42" s="11">
        <v>4</v>
      </c>
      <c r="BB42" s="11">
        <v>0</v>
      </c>
      <c r="BC42" s="11">
        <v>4</v>
      </c>
      <c r="BD42" s="11">
        <v>4</v>
      </c>
      <c r="BE42" s="11">
        <v>4</v>
      </c>
      <c r="BF42" s="11">
        <v>4</v>
      </c>
      <c r="BG42" s="11">
        <v>2</v>
      </c>
      <c r="BH42" s="11">
        <v>4</v>
      </c>
      <c r="BQ42" s="14">
        <f t="shared" ref="BQ42:BU51" si="14">COUNTIF($F42:$BO42,BQ$4)</f>
        <v>7</v>
      </c>
      <c r="BR42" s="14">
        <f t="shared" si="14"/>
        <v>41</v>
      </c>
      <c r="BS42" s="14">
        <f t="shared" si="14"/>
        <v>5</v>
      </c>
      <c r="BT42" s="14">
        <f t="shared" si="14"/>
        <v>0</v>
      </c>
      <c r="BU42" s="14">
        <f t="shared" si="14"/>
        <v>1</v>
      </c>
      <c r="BV42" s="19">
        <f t="shared" si="6"/>
        <v>3.9433962264150941</v>
      </c>
      <c r="BW42" s="19"/>
      <c r="CC42" s="18">
        <f t="shared" ref="CC42:CC63" si="15">(BQ42+BR42)/SUM($BQ42:$BU42)</f>
        <v>0.88888888888888884</v>
      </c>
      <c r="CD42" s="18"/>
      <c r="CE42" s="18">
        <f>(BS42+BT42)/SUM($BQ42:$BU42)</f>
        <v>9.2592592592592587E-2</v>
      </c>
      <c r="CF42" s="18"/>
      <c r="CG42" s="18">
        <f t="shared" ref="CG42:CG63" si="16">BU42/SUM($BQ42:$BU42)</f>
        <v>1.8518518518518517E-2</v>
      </c>
    </row>
    <row r="43" spans="1:87" ht="27" customHeight="1" x14ac:dyDescent="0.15">
      <c r="A43" s="197"/>
      <c r="B43" s="220"/>
      <c r="C43" s="227" t="s">
        <v>42</v>
      </c>
      <c r="D43" s="228"/>
      <c r="E43" s="225"/>
      <c r="G43" s="11">
        <v>4</v>
      </c>
      <c r="H43" s="11">
        <v>4</v>
      </c>
      <c r="I43" s="11">
        <v>4</v>
      </c>
      <c r="J43" s="11">
        <v>5</v>
      </c>
      <c r="K43" s="11">
        <v>4</v>
      </c>
      <c r="L43" s="11">
        <v>4</v>
      </c>
      <c r="M43" s="11">
        <v>4</v>
      </c>
      <c r="N43" s="11">
        <v>4</v>
      </c>
      <c r="O43" s="11">
        <v>4</v>
      </c>
      <c r="P43" s="11">
        <v>4</v>
      </c>
      <c r="Q43" s="11">
        <v>5</v>
      </c>
      <c r="R43" s="11">
        <v>5</v>
      </c>
      <c r="S43" s="11">
        <v>2</v>
      </c>
      <c r="T43" s="11">
        <v>4</v>
      </c>
      <c r="U43" s="11">
        <v>4</v>
      </c>
      <c r="V43" s="11">
        <v>4</v>
      </c>
      <c r="W43" s="11">
        <v>4</v>
      </c>
      <c r="X43" s="11">
        <v>4</v>
      </c>
      <c r="Y43" s="11">
        <v>4</v>
      </c>
      <c r="Z43" s="11">
        <v>4</v>
      </c>
      <c r="AA43" s="11">
        <v>4</v>
      </c>
      <c r="AB43" s="11">
        <v>4</v>
      </c>
      <c r="AC43" s="11">
        <v>4</v>
      </c>
      <c r="AD43" s="11">
        <v>5</v>
      </c>
      <c r="AE43" s="11">
        <v>4</v>
      </c>
      <c r="AF43" s="11">
        <v>4</v>
      </c>
      <c r="AG43" s="11">
        <v>4</v>
      </c>
      <c r="AH43" s="11">
        <v>4</v>
      </c>
      <c r="AI43" s="11">
        <v>4</v>
      </c>
      <c r="AJ43" s="11">
        <v>4</v>
      </c>
      <c r="AK43" s="11">
        <v>4</v>
      </c>
      <c r="AL43" s="11">
        <v>5</v>
      </c>
      <c r="AM43" s="11">
        <v>4</v>
      </c>
      <c r="AN43" s="11">
        <v>5</v>
      </c>
      <c r="AO43" s="11">
        <v>4</v>
      </c>
      <c r="AP43" s="11">
        <v>2</v>
      </c>
      <c r="AQ43" s="11">
        <v>4</v>
      </c>
      <c r="AR43" s="11">
        <v>4</v>
      </c>
      <c r="AS43" s="11">
        <v>4</v>
      </c>
      <c r="AT43" s="11">
        <v>4</v>
      </c>
      <c r="AU43" s="11">
        <v>4</v>
      </c>
      <c r="AV43" s="11">
        <v>4</v>
      </c>
      <c r="AW43" s="11">
        <v>4</v>
      </c>
      <c r="AX43" s="11">
        <v>5</v>
      </c>
      <c r="AY43" s="11">
        <v>4</v>
      </c>
      <c r="AZ43" s="11">
        <v>4</v>
      </c>
      <c r="BA43" s="11">
        <v>4</v>
      </c>
      <c r="BB43" s="11">
        <v>0</v>
      </c>
      <c r="BC43" s="11">
        <v>4</v>
      </c>
      <c r="BD43" s="11">
        <v>4</v>
      </c>
      <c r="BE43" s="11">
        <v>4</v>
      </c>
      <c r="BF43" s="11">
        <v>4</v>
      </c>
      <c r="BG43" s="11">
        <v>2</v>
      </c>
      <c r="BH43" s="11">
        <v>4</v>
      </c>
      <c r="BQ43" s="14">
        <f t="shared" si="14"/>
        <v>7</v>
      </c>
      <c r="BR43" s="14">
        <f t="shared" si="14"/>
        <v>43</v>
      </c>
      <c r="BS43" s="14">
        <f t="shared" si="14"/>
        <v>3</v>
      </c>
      <c r="BT43" s="14">
        <f t="shared" si="14"/>
        <v>0</v>
      </c>
      <c r="BU43" s="14">
        <f t="shared" si="14"/>
        <v>1</v>
      </c>
      <c r="BV43" s="19">
        <f t="shared" si="6"/>
        <v>4.0188679245283021</v>
      </c>
      <c r="BW43" s="19"/>
      <c r="CC43" s="18">
        <f t="shared" si="15"/>
        <v>0.92592592592592593</v>
      </c>
      <c r="CD43" s="18"/>
      <c r="CE43" s="18">
        <f t="shared" ref="CE43:CE63" si="17">(BS43+BT43)/SUM($BQ43:$BU43)</f>
        <v>5.5555555555555552E-2</v>
      </c>
      <c r="CF43" s="18"/>
      <c r="CG43" s="18">
        <f t="shared" si="16"/>
        <v>1.8518518518518517E-2</v>
      </c>
    </row>
    <row r="44" spans="1:87" ht="27" customHeight="1" x14ac:dyDescent="0.15">
      <c r="A44" s="197"/>
      <c r="B44" s="220"/>
      <c r="C44" s="227" t="s">
        <v>43</v>
      </c>
      <c r="D44" s="228"/>
      <c r="E44" s="225"/>
      <c r="G44" s="11">
        <v>4</v>
      </c>
      <c r="H44" s="11">
        <v>2</v>
      </c>
      <c r="I44" s="11">
        <v>2</v>
      </c>
      <c r="J44" s="11">
        <v>5</v>
      </c>
      <c r="K44" s="11">
        <v>4</v>
      </c>
      <c r="L44" s="11">
        <v>5</v>
      </c>
      <c r="M44" s="11">
        <v>4</v>
      </c>
      <c r="N44" s="11">
        <v>4</v>
      </c>
      <c r="O44" s="11">
        <v>4</v>
      </c>
      <c r="P44" s="11">
        <v>4</v>
      </c>
      <c r="Q44" s="11">
        <v>4</v>
      </c>
      <c r="R44" s="11">
        <v>4</v>
      </c>
      <c r="S44" s="11">
        <v>2</v>
      </c>
      <c r="T44" s="11">
        <v>4</v>
      </c>
      <c r="U44" s="11">
        <v>4</v>
      </c>
      <c r="V44" s="11">
        <v>4</v>
      </c>
      <c r="W44" s="11">
        <v>4</v>
      </c>
      <c r="X44" s="11">
        <v>4</v>
      </c>
      <c r="Y44" s="11">
        <v>5</v>
      </c>
      <c r="Z44" s="11">
        <v>4</v>
      </c>
      <c r="AA44" s="11">
        <v>4</v>
      </c>
      <c r="AB44" s="11">
        <v>4</v>
      </c>
      <c r="AC44" s="11">
        <v>4</v>
      </c>
      <c r="AD44" s="11">
        <v>4</v>
      </c>
      <c r="AE44" s="11">
        <v>5</v>
      </c>
      <c r="AF44" s="11">
        <v>4</v>
      </c>
      <c r="AG44" s="11">
        <v>4</v>
      </c>
      <c r="AH44" s="11">
        <v>4</v>
      </c>
      <c r="AI44" s="11">
        <v>4</v>
      </c>
      <c r="AJ44" s="11">
        <v>4</v>
      </c>
      <c r="AK44" s="11">
        <v>4</v>
      </c>
      <c r="AL44" s="11">
        <v>4</v>
      </c>
      <c r="AM44" s="11">
        <v>4</v>
      </c>
      <c r="AN44" s="11">
        <v>5</v>
      </c>
      <c r="AO44" s="11">
        <v>4</v>
      </c>
      <c r="AP44" s="11">
        <v>4</v>
      </c>
      <c r="AQ44" s="11">
        <v>4</v>
      </c>
      <c r="AR44" s="11">
        <v>2</v>
      </c>
      <c r="AS44" s="11">
        <v>4</v>
      </c>
      <c r="AT44" s="11">
        <v>4</v>
      </c>
      <c r="AU44" s="11">
        <v>4</v>
      </c>
      <c r="AV44" s="11">
        <v>4</v>
      </c>
      <c r="AW44" s="11">
        <v>4</v>
      </c>
      <c r="AX44" s="11">
        <v>4</v>
      </c>
      <c r="AY44" s="11">
        <v>4</v>
      </c>
      <c r="AZ44" s="11">
        <v>4</v>
      </c>
      <c r="BA44" s="11">
        <v>4</v>
      </c>
      <c r="BB44" s="11">
        <v>0</v>
      </c>
      <c r="BC44" s="11">
        <v>4</v>
      </c>
      <c r="BD44" s="11">
        <v>5</v>
      </c>
      <c r="BE44" s="11">
        <v>4</v>
      </c>
      <c r="BF44" s="11">
        <v>4</v>
      </c>
      <c r="BG44" s="11">
        <v>2</v>
      </c>
      <c r="BH44" s="11">
        <v>2</v>
      </c>
      <c r="BQ44" s="14">
        <f t="shared" si="14"/>
        <v>6</v>
      </c>
      <c r="BR44" s="14">
        <f t="shared" si="14"/>
        <v>41</v>
      </c>
      <c r="BS44" s="14">
        <f t="shared" si="14"/>
        <v>6</v>
      </c>
      <c r="BT44" s="14">
        <f t="shared" si="14"/>
        <v>0</v>
      </c>
      <c r="BU44" s="14">
        <f t="shared" si="14"/>
        <v>1</v>
      </c>
      <c r="BV44" s="19">
        <f t="shared" si="6"/>
        <v>3.8867924528301887</v>
      </c>
      <c r="BW44" s="19"/>
      <c r="CC44" s="18">
        <f t="shared" si="15"/>
        <v>0.87037037037037035</v>
      </c>
      <c r="CD44" s="18"/>
      <c r="CE44" s="18">
        <f t="shared" si="17"/>
        <v>0.1111111111111111</v>
      </c>
      <c r="CF44" s="18"/>
      <c r="CG44" s="18">
        <f t="shared" si="16"/>
        <v>1.8518518518518517E-2</v>
      </c>
    </row>
    <row r="45" spans="1:87" ht="27" customHeight="1" x14ac:dyDescent="0.15">
      <c r="A45" s="197"/>
      <c r="B45" s="220"/>
      <c r="C45" s="227" t="s">
        <v>44</v>
      </c>
      <c r="D45" s="228"/>
      <c r="E45" s="225"/>
      <c r="G45" s="11">
        <v>5</v>
      </c>
      <c r="H45" s="11">
        <v>2</v>
      </c>
      <c r="I45" s="11">
        <v>4</v>
      </c>
      <c r="J45" s="11">
        <v>5</v>
      </c>
      <c r="K45" s="11">
        <v>5</v>
      </c>
      <c r="L45" s="11">
        <v>4</v>
      </c>
      <c r="M45" s="11">
        <v>4</v>
      </c>
      <c r="N45" s="11">
        <v>4</v>
      </c>
      <c r="O45" s="11">
        <v>4</v>
      </c>
      <c r="P45" s="11">
        <v>4</v>
      </c>
      <c r="Q45" s="11">
        <v>5</v>
      </c>
      <c r="R45" s="11">
        <v>4</v>
      </c>
      <c r="S45" s="11">
        <v>2</v>
      </c>
      <c r="T45" s="11">
        <v>4</v>
      </c>
      <c r="U45" s="11">
        <v>4</v>
      </c>
      <c r="V45" s="11">
        <v>4</v>
      </c>
      <c r="W45" s="11">
        <v>4</v>
      </c>
      <c r="X45" s="11">
        <v>4</v>
      </c>
      <c r="Y45" s="11">
        <v>4</v>
      </c>
      <c r="Z45" s="11">
        <v>4</v>
      </c>
      <c r="AA45" s="11">
        <v>4</v>
      </c>
      <c r="AB45" s="11">
        <v>4</v>
      </c>
      <c r="AC45" s="11">
        <v>4</v>
      </c>
      <c r="AD45" s="11">
        <v>4</v>
      </c>
      <c r="AE45" s="11">
        <v>5</v>
      </c>
      <c r="AF45" s="11">
        <v>2</v>
      </c>
      <c r="AG45" s="11">
        <v>2</v>
      </c>
      <c r="AH45" s="11">
        <v>4</v>
      </c>
      <c r="AI45" s="11">
        <v>4</v>
      </c>
      <c r="AJ45" s="11">
        <v>4</v>
      </c>
      <c r="AK45" s="11">
        <v>4</v>
      </c>
      <c r="AL45" s="11">
        <v>4</v>
      </c>
      <c r="AM45" s="11">
        <v>4</v>
      </c>
      <c r="AN45" s="11">
        <v>5</v>
      </c>
      <c r="AO45" s="11">
        <v>4</v>
      </c>
      <c r="AP45" s="11">
        <v>2</v>
      </c>
      <c r="AQ45" s="11">
        <v>4</v>
      </c>
      <c r="AR45" s="11">
        <v>2</v>
      </c>
      <c r="AS45" s="11">
        <v>2</v>
      </c>
      <c r="AT45" s="11">
        <v>4</v>
      </c>
      <c r="AU45" s="11">
        <v>4</v>
      </c>
      <c r="AV45" s="11">
        <v>4</v>
      </c>
      <c r="AW45" s="11">
        <v>4</v>
      </c>
      <c r="AX45" s="11">
        <v>5</v>
      </c>
      <c r="AY45" s="11">
        <v>4</v>
      </c>
      <c r="AZ45" s="11">
        <v>4</v>
      </c>
      <c r="BA45" s="11">
        <v>4</v>
      </c>
      <c r="BB45" s="11">
        <v>0</v>
      </c>
      <c r="BC45" s="11">
        <v>4</v>
      </c>
      <c r="BD45" s="11">
        <v>4</v>
      </c>
      <c r="BE45" s="11">
        <v>4</v>
      </c>
      <c r="BF45" s="11">
        <v>4</v>
      </c>
      <c r="BG45" s="11">
        <v>2</v>
      </c>
      <c r="BH45" s="11">
        <v>2</v>
      </c>
      <c r="BQ45" s="14">
        <f t="shared" si="14"/>
        <v>7</v>
      </c>
      <c r="BR45" s="14">
        <f t="shared" si="14"/>
        <v>37</v>
      </c>
      <c r="BS45" s="14">
        <f t="shared" si="14"/>
        <v>9</v>
      </c>
      <c r="BT45" s="14">
        <f t="shared" si="14"/>
        <v>0</v>
      </c>
      <c r="BU45" s="14">
        <f t="shared" si="14"/>
        <v>1</v>
      </c>
      <c r="BV45" s="19">
        <f t="shared" si="6"/>
        <v>3.7924528301886791</v>
      </c>
      <c r="BW45" s="19"/>
      <c r="CC45" s="18">
        <f t="shared" si="15"/>
        <v>0.81481481481481477</v>
      </c>
      <c r="CD45" s="18"/>
      <c r="CE45" s="18">
        <f t="shared" si="17"/>
        <v>0.16666666666666666</v>
      </c>
      <c r="CF45" s="18"/>
      <c r="CG45" s="18">
        <f t="shared" si="16"/>
        <v>1.8518518518518517E-2</v>
      </c>
    </row>
    <row r="46" spans="1:87" ht="27" customHeight="1" x14ac:dyDescent="0.15">
      <c r="A46" s="198"/>
      <c r="B46" s="221"/>
      <c r="C46" s="229" t="s">
        <v>45</v>
      </c>
      <c r="D46" s="230"/>
      <c r="E46" s="226"/>
      <c r="G46" s="11">
        <v>4</v>
      </c>
      <c r="H46" s="11">
        <v>2</v>
      </c>
      <c r="I46" s="11">
        <v>4</v>
      </c>
      <c r="J46" s="11">
        <v>5</v>
      </c>
      <c r="K46" s="11">
        <v>5</v>
      </c>
      <c r="L46" s="11">
        <v>4</v>
      </c>
      <c r="M46" s="11">
        <v>2</v>
      </c>
      <c r="N46" s="11">
        <v>4</v>
      </c>
      <c r="O46" s="11">
        <v>2</v>
      </c>
      <c r="P46" s="11">
        <v>5</v>
      </c>
      <c r="Q46" s="11">
        <v>5</v>
      </c>
      <c r="R46" s="11">
        <v>4</v>
      </c>
      <c r="S46" s="11">
        <v>2</v>
      </c>
      <c r="T46" s="11">
        <v>2</v>
      </c>
      <c r="U46" s="11">
        <v>4</v>
      </c>
      <c r="V46" s="11">
        <v>4</v>
      </c>
      <c r="W46" s="11">
        <v>4</v>
      </c>
      <c r="X46" s="11">
        <v>4</v>
      </c>
      <c r="Y46" s="11">
        <v>4</v>
      </c>
      <c r="Z46" s="11">
        <v>4</v>
      </c>
      <c r="AA46" s="11">
        <v>2</v>
      </c>
      <c r="AB46" s="11">
        <v>2</v>
      </c>
      <c r="AC46" s="11">
        <v>4</v>
      </c>
      <c r="AD46" s="11">
        <v>4</v>
      </c>
      <c r="AE46" s="11">
        <v>5</v>
      </c>
      <c r="AF46" s="11">
        <v>2</v>
      </c>
      <c r="AG46" s="11">
        <v>4</v>
      </c>
      <c r="AH46" s="11">
        <v>2</v>
      </c>
      <c r="AI46" s="11">
        <v>2</v>
      </c>
      <c r="AJ46" s="11">
        <v>4</v>
      </c>
      <c r="AK46" s="11">
        <v>4</v>
      </c>
      <c r="AL46" s="11">
        <v>4</v>
      </c>
      <c r="AM46" s="11">
        <v>4</v>
      </c>
      <c r="AN46" s="11">
        <v>5</v>
      </c>
      <c r="AO46" s="11">
        <v>4</v>
      </c>
      <c r="AP46" s="11">
        <v>4</v>
      </c>
      <c r="AQ46" s="11">
        <v>5</v>
      </c>
      <c r="AR46" s="11">
        <v>4</v>
      </c>
      <c r="AS46" s="11">
        <v>0</v>
      </c>
      <c r="AT46" s="11">
        <v>4</v>
      </c>
      <c r="AU46" s="11">
        <v>4</v>
      </c>
      <c r="AV46" s="11">
        <v>4</v>
      </c>
      <c r="AW46" s="11">
        <v>4</v>
      </c>
      <c r="AX46" s="11">
        <v>5</v>
      </c>
      <c r="AY46" s="11">
        <v>2</v>
      </c>
      <c r="AZ46" s="11">
        <v>4</v>
      </c>
      <c r="BA46" s="11">
        <v>4</v>
      </c>
      <c r="BB46" s="11">
        <v>0</v>
      </c>
      <c r="BC46" s="11">
        <v>4</v>
      </c>
      <c r="BD46" s="11">
        <v>4</v>
      </c>
      <c r="BE46" s="11">
        <v>4</v>
      </c>
      <c r="BF46" s="11">
        <v>4</v>
      </c>
      <c r="BG46" s="11">
        <v>4</v>
      </c>
      <c r="BH46" s="11">
        <v>1</v>
      </c>
      <c r="BQ46" s="14">
        <f t="shared" si="14"/>
        <v>8</v>
      </c>
      <c r="BR46" s="14">
        <f t="shared" si="14"/>
        <v>32</v>
      </c>
      <c r="BS46" s="14">
        <f t="shared" si="14"/>
        <v>11</v>
      </c>
      <c r="BT46" s="14">
        <f t="shared" si="14"/>
        <v>1</v>
      </c>
      <c r="BU46" s="14">
        <f t="shared" si="14"/>
        <v>2</v>
      </c>
      <c r="BV46" s="19">
        <f t="shared" si="6"/>
        <v>3.6730769230769229</v>
      </c>
      <c r="BW46" s="19"/>
      <c r="CC46" s="18">
        <f t="shared" si="15"/>
        <v>0.7407407407407407</v>
      </c>
      <c r="CD46" s="18"/>
      <c r="CE46" s="18">
        <f t="shared" si="17"/>
        <v>0.22222222222222221</v>
      </c>
      <c r="CF46" s="18"/>
      <c r="CG46" s="18">
        <f t="shared" si="16"/>
        <v>3.7037037037037035E-2</v>
      </c>
    </row>
    <row r="47" spans="1:87" ht="27" customHeight="1" x14ac:dyDescent="0.15">
      <c r="A47" s="196" t="s">
        <v>40</v>
      </c>
      <c r="B47" s="219" t="s">
        <v>68</v>
      </c>
      <c r="C47" s="222" t="s">
        <v>46</v>
      </c>
      <c r="D47" s="223"/>
      <c r="E47" s="224" t="s">
        <v>236</v>
      </c>
      <c r="G47" s="11">
        <v>5</v>
      </c>
      <c r="H47" s="11">
        <v>4</v>
      </c>
      <c r="I47" s="11">
        <v>4</v>
      </c>
      <c r="J47" s="11">
        <v>5</v>
      </c>
      <c r="K47" s="11">
        <v>5</v>
      </c>
      <c r="L47" s="11">
        <v>4</v>
      </c>
      <c r="M47" s="11">
        <v>4</v>
      </c>
      <c r="N47" s="11">
        <v>4</v>
      </c>
      <c r="O47" s="11">
        <v>4</v>
      </c>
      <c r="P47" s="11">
        <v>4</v>
      </c>
      <c r="Q47" s="11">
        <v>5</v>
      </c>
      <c r="R47" s="11">
        <v>5</v>
      </c>
      <c r="S47" s="11">
        <v>4</v>
      </c>
      <c r="T47" s="11">
        <v>5</v>
      </c>
      <c r="U47" s="11">
        <v>4</v>
      </c>
      <c r="V47" s="11">
        <v>4</v>
      </c>
      <c r="W47" s="11">
        <v>4</v>
      </c>
      <c r="X47" s="11">
        <v>4</v>
      </c>
      <c r="Y47" s="11">
        <v>4</v>
      </c>
      <c r="Z47" s="11">
        <v>4</v>
      </c>
      <c r="AA47" s="11">
        <v>4</v>
      </c>
      <c r="AB47" s="11">
        <v>4</v>
      </c>
      <c r="AC47" s="11">
        <v>4</v>
      </c>
      <c r="AD47" s="11">
        <v>4</v>
      </c>
      <c r="AE47" s="11">
        <v>4</v>
      </c>
      <c r="AF47" s="11">
        <v>4</v>
      </c>
      <c r="AG47" s="11">
        <v>4</v>
      </c>
      <c r="AH47" s="11">
        <v>4</v>
      </c>
      <c r="AI47" s="11">
        <v>4</v>
      </c>
      <c r="AJ47" s="11">
        <v>5</v>
      </c>
      <c r="AK47" s="11">
        <v>4</v>
      </c>
      <c r="AL47" s="11">
        <v>4</v>
      </c>
      <c r="AM47" s="11">
        <v>4</v>
      </c>
      <c r="AN47" s="11">
        <v>5</v>
      </c>
      <c r="AO47" s="11">
        <v>4</v>
      </c>
      <c r="AP47" s="11">
        <v>4</v>
      </c>
      <c r="AQ47" s="11">
        <v>4</v>
      </c>
      <c r="AR47" s="11">
        <v>4</v>
      </c>
      <c r="AS47" s="11">
        <v>5</v>
      </c>
      <c r="AT47" s="11">
        <v>4</v>
      </c>
      <c r="AU47" s="11">
        <v>4</v>
      </c>
      <c r="AV47" s="11">
        <v>4</v>
      </c>
      <c r="AW47" s="11">
        <v>4</v>
      </c>
      <c r="AX47" s="11">
        <v>5</v>
      </c>
      <c r="AY47" s="11">
        <v>4</v>
      </c>
      <c r="AZ47" s="11">
        <v>4</v>
      </c>
      <c r="BA47" s="11">
        <v>4</v>
      </c>
      <c r="BB47" s="11">
        <v>0</v>
      </c>
      <c r="BC47" s="11">
        <v>0</v>
      </c>
      <c r="BD47" s="11">
        <v>4</v>
      </c>
      <c r="BE47" s="11">
        <v>4</v>
      </c>
      <c r="BF47" s="11">
        <v>4</v>
      </c>
      <c r="BG47" s="11">
        <v>2</v>
      </c>
      <c r="BH47" s="11">
        <v>4</v>
      </c>
      <c r="BQ47" s="14">
        <f t="shared" si="14"/>
        <v>10</v>
      </c>
      <c r="BR47" s="14">
        <f t="shared" si="14"/>
        <v>41</v>
      </c>
      <c r="BS47" s="14">
        <f t="shared" si="14"/>
        <v>1</v>
      </c>
      <c r="BT47" s="14">
        <f t="shared" si="14"/>
        <v>0</v>
      </c>
      <c r="BU47" s="14">
        <f t="shared" si="14"/>
        <v>2</v>
      </c>
      <c r="BV47" s="19">
        <f t="shared" si="6"/>
        <v>4.1538461538461542</v>
      </c>
      <c r="BW47" s="19"/>
      <c r="CC47" s="18">
        <f t="shared" si="15"/>
        <v>0.94444444444444442</v>
      </c>
      <c r="CD47" s="18"/>
      <c r="CE47" s="18">
        <f t="shared" si="17"/>
        <v>1.8518518518518517E-2</v>
      </c>
      <c r="CF47" s="18"/>
      <c r="CG47" s="18">
        <f t="shared" si="16"/>
        <v>3.7037037037037035E-2</v>
      </c>
    </row>
    <row r="48" spans="1:87" ht="27" customHeight="1" x14ac:dyDescent="0.15">
      <c r="A48" s="197"/>
      <c r="B48" s="220"/>
      <c r="C48" s="227" t="s">
        <v>47</v>
      </c>
      <c r="D48" s="228"/>
      <c r="E48" s="225"/>
      <c r="G48" s="11">
        <v>5</v>
      </c>
      <c r="H48" s="11">
        <v>4</v>
      </c>
      <c r="I48" s="11">
        <v>4</v>
      </c>
      <c r="J48" s="11">
        <v>4</v>
      </c>
      <c r="K48" s="11">
        <v>5</v>
      </c>
      <c r="L48" s="11">
        <v>0</v>
      </c>
      <c r="M48" s="11">
        <v>4</v>
      </c>
      <c r="N48" s="11">
        <v>4</v>
      </c>
      <c r="O48" s="11">
        <v>4</v>
      </c>
      <c r="P48" s="11">
        <v>4</v>
      </c>
      <c r="Q48" s="11">
        <v>5</v>
      </c>
      <c r="R48" s="11">
        <v>4</v>
      </c>
      <c r="S48" s="11">
        <v>4</v>
      </c>
      <c r="T48" s="11">
        <v>4</v>
      </c>
      <c r="U48" s="11">
        <v>4</v>
      </c>
      <c r="V48" s="11">
        <v>4</v>
      </c>
      <c r="W48" s="11">
        <v>4</v>
      </c>
      <c r="X48" s="11">
        <v>4</v>
      </c>
      <c r="Y48" s="11">
        <v>4</v>
      </c>
      <c r="Z48" s="11">
        <v>4</v>
      </c>
      <c r="AA48" s="11">
        <v>4</v>
      </c>
      <c r="AB48" s="11">
        <v>4</v>
      </c>
      <c r="AC48" s="11">
        <v>4</v>
      </c>
      <c r="AD48" s="11">
        <v>5</v>
      </c>
      <c r="AE48" s="11">
        <v>4</v>
      </c>
      <c r="AF48" s="11">
        <v>4</v>
      </c>
      <c r="AG48" s="11">
        <v>4</v>
      </c>
      <c r="AH48" s="11">
        <v>4</v>
      </c>
      <c r="AI48" s="11">
        <v>4</v>
      </c>
      <c r="AJ48" s="11">
        <v>5</v>
      </c>
      <c r="AK48" s="11">
        <v>2</v>
      </c>
      <c r="AL48" s="11">
        <v>4</v>
      </c>
      <c r="AM48" s="11">
        <v>4</v>
      </c>
      <c r="AN48" s="11">
        <v>5</v>
      </c>
      <c r="AO48" s="11">
        <v>5</v>
      </c>
      <c r="AP48" s="11">
        <v>4</v>
      </c>
      <c r="AQ48" s="11">
        <v>5</v>
      </c>
      <c r="AR48" s="11">
        <v>4</v>
      </c>
      <c r="AS48" s="11">
        <v>5</v>
      </c>
      <c r="AT48" s="11">
        <v>4</v>
      </c>
      <c r="AU48" s="11">
        <v>4</v>
      </c>
      <c r="AV48" s="11">
        <v>4</v>
      </c>
      <c r="AW48" s="11">
        <v>4</v>
      </c>
      <c r="AX48" s="11">
        <v>5</v>
      </c>
      <c r="AY48" s="11">
        <v>4</v>
      </c>
      <c r="AZ48" s="11">
        <v>4</v>
      </c>
      <c r="BA48" s="11">
        <v>4</v>
      </c>
      <c r="BB48" s="11">
        <v>0</v>
      </c>
      <c r="BC48" s="11">
        <v>0</v>
      </c>
      <c r="BD48" s="11">
        <v>4</v>
      </c>
      <c r="BE48" s="11">
        <v>4</v>
      </c>
      <c r="BF48" s="11">
        <v>4</v>
      </c>
      <c r="BG48" s="11">
        <v>2</v>
      </c>
      <c r="BH48" s="11">
        <v>0</v>
      </c>
      <c r="BQ48" s="14">
        <f t="shared" si="14"/>
        <v>10</v>
      </c>
      <c r="BR48" s="14">
        <f t="shared" si="14"/>
        <v>38</v>
      </c>
      <c r="BS48" s="14">
        <f t="shared" si="14"/>
        <v>2</v>
      </c>
      <c r="BT48" s="14">
        <f t="shared" si="14"/>
        <v>0</v>
      </c>
      <c r="BU48" s="14">
        <f t="shared" si="14"/>
        <v>4</v>
      </c>
      <c r="BV48" s="19">
        <f t="shared" si="6"/>
        <v>4.12</v>
      </c>
      <c r="BW48" s="19"/>
      <c r="CC48" s="18">
        <f t="shared" si="15"/>
        <v>0.88888888888888884</v>
      </c>
      <c r="CD48" s="18"/>
      <c r="CE48" s="18">
        <f t="shared" si="17"/>
        <v>3.7037037037037035E-2</v>
      </c>
      <c r="CF48" s="18"/>
      <c r="CG48" s="18">
        <f t="shared" si="16"/>
        <v>7.407407407407407E-2</v>
      </c>
    </row>
    <row r="49" spans="1:85" ht="27" customHeight="1" x14ac:dyDescent="0.15">
      <c r="A49" s="197"/>
      <c r="B49" s="220" t="s">
        <v>11</v>
      </c>
      <c r="C49" s="227" t="s">
        <v>48</v>
      </c>
      <c r="D49" s="228"/>
      <c r="E49" s="225"/>
      <c r="G49" s="11">
        <v>5</v>
      </c>
      <c r="H49" s="11">
        <v>4</v>
      </c>
      <c r="I49" s="11">
        <v>4</v>
      </c>
      <c r="J49" s="11">
        <v>5</v>
      </c>
      <c r="K49" s="11">
        <v>5</v>
      </c>
      <c r="L49" s="11">
        <v>4</v>
      </c>
      <c r="M49" s="11">
        <v>4</v>
      </c>
      <c r="N49" s="11">
        <v>4</v>
      </c>
      <c r="O49" s="11">
        <v>4</v>
      </c>
      <c r="P49" s="11">
        <v>4</v>
      </c>
      <c r="Q49" s="11">
        <v>5</v>
      </c>
      <c r="R49" s="11">
        <v>4</v>
      </c>
      <c r="S49" s="11">
        <v>4</v>
      </c>
      <c r="T49" s="11">
        <v>5</v>
      </c>
      <c r="U49" s="11">
        <v>4</v>
      </c>
      <c r="V49" s="11">
        <v>4</v>
      </c>
      <c r="W49" s="11">
        <v>4</v>
      </c>
      <c r="X49" s="11">
        <v>4</v>
      </c>
      <c r="Y49" s="11">
        <v>4</v>
      </c>
      <c r="Z49" s="11">
        <v>4</v>
      </c>
      <c r="AA49" s="11">
        <v>4</v>
      </c>
      <c r="AB49" s="11">
        <v>4</v>
      </c>
      <c r="AC49" s="11">
        <v>4</v>
      </c>
      <c r="AD49" s="11">
        <v>5</v>
      </c>
      <c r="AE49" s="11">
        <v>5</v>
      </c>
      <c r="AF49" s="11">
        <v>4</v>
      </c>
      <c r="AG49" s="11">
        <v>4</v>
      </c>
      <c r="AH49" s="11">
        <v>4</v>
      </c>
      <c r="AI49" s="11">
        <v>4</v>
      </c>
      <c r="AJ49" s="11">
        <v>4</v>
      </c>
      <c r="AK49" s="11">
        <v>4</v>
      </c>
      <c r="AL49" s="11">
        <v>4</v>
      </c>
      <c r="AM49" s="11">
        <v>4</v>
      </c>
      <c r="AN49" s="11">
        <v>4</v>
      </c>
      <c r="AO49" s="11">
        <v>4</v>
      </c>
      <c r="AP49" s="11">
        <v>2</v>
      </c>
      <c r="AQ49" s="11">
        <v>5</v>
      </c>
      <c r="AR49" s="11">
        <v>4</v>
      </c>
      <c r="AS49" s="11">
        <v>4</v>
      </c>
      <c r="AT49" s="11">
        <v>4</v>
      </c>
      <c r="AU49" s="11">
        <v>4</v>
      </c>
      <c r="AV49" s="11">
        <v>4</v>
      </c>
      <c r="AW49" s="11">
        <v>4</v>
      </c>
      <c r="AX49" s="11">
        <v>4</v>
      </c>
      <c r="AY49" s="11">
        <v>4</v>
      </c>
      <c r="AZ49" s="11">
        <v>4</v>
      </c>
      <c r="BA49" s="11">
        <v>4</v>
      </c>
      <c r="BB49" s="11">
        <v>4</v>
      </c>
      <c r="BC49" s="11">
        <v>4</v>
      </c>
      <c r="BD49" s="11">
        <v>4</v>
      </c>
      <c r="BE49" s="11">
        <v>4</v>
      </c>
      <c r="BF49" s="11">
        <v>5</v>
      </c>
      <c r="BG49" s="11">
        <v>4</v>
      </c>
      <c r="BH49" s="11">
        <v>0</v>
      </c>
      <c r="BQ49" s="14">
        <f t="shared" si="14"/>
        <v>9</v>
      </c>
      <c r="BR49" s="14">
        <f t="shared" si="14"/>
        <v>43</v>
      </c>
      <c r="BS49" s="14">
        <f t="shared" si="14"/>
        <v>1</v>
      </c>
      <c r="BT49" s="14">
        <f t="shared" si="14"/>
        <v>0</v>
      </c>
      <c r="BU49" s="14">
        <f t="shared" si="14"/>
        <v>1</v>
      </c>
      <c r="BV49" s="19">
        <f t="shared" si="6"/>
        <v>4.132075471698113</v>
      </c>
      <c r="BW49" s="19"/>
      <c r="CC49" s="18">
        <f t="shared" si="15"/>
        <v>0.96296296296296291</v>
      </c>
      <c r="CD49" s="18"/>
      <c r="CE49" s="18">
        <f t="shared" si="17"/>
        <v>1.8518518518518517E-2</v>
      </c>
      <c r="CF49" s="18"/>
      <c r="CG49" s="18">
        <f t="shared" si="16"/>
        <v>1.8518518518518517E-2</v>
      </c>
    </row>
    <row r="50" spans="1:85" ht="27" customHeight="1" x14ac:dyDescent="0.15">
      <c r="A50" s="198"/>
      <c r="B50" s="221"/>
      <c r="C50" s="229" t="s">
        <v>49</v>
      </c>
      <c r="D50" s="230"/>
      <c r="E50" s="226"/>
      <c r="G50" s="11">
        <v>4</v>
      </c>
      <c r="H50" s="11">
        <v>0</v>
      </c>
      <c r="I50" s="11">
        <v>4</v>
      </c>
      <c r="J50" s="11">
        <v>5</v>
      </c>
      <c r="K50" s="11">
        <v>2</v>
      </c>
      <c r="L50" s="11">
        <v>1</v>
      </c>
      <c r="M50" s="11">
        <v>2</v>
      </c>
      <c r="N50" s="11">
        <v>4</v>
      </c>
      <c r="O50" s="11">
        <v>4</v>
      </c>
      <c r="P50" s="11">
        <v>4</v>
      </c>
      <c r="Q50" s="11">
        <v>5</v>
      </c>
      <c r="R50" s="11">
        <v>0</v>
      </c>
      <c r="S50" s="11">
        <v>4</v>
      </c>
      <c r="T50" s="11">
        <v>4</v>
      </c>
      <c r="U50" s="11">
        <v>4</v>
      </c>
      <c r="V50" s="11">
        <v>4</v>
      </c>
      <c r="W50" s="11">
        <v>4</v>
      </c>
      <c r="X50" s="11">
        <v>2</v>
      </c>
      <c r="Y50" s="11">
        <v>2</v>
      </c>
      <c r="Z50" s="11">
        <v>4</v>
      </c>
      <c r="AA50" s="11">
        <v>2</v>
      </c>
      <c r="AB50" s="11">
        <v>4</v>
      </c>
      <c r="AC50" s="11">
        <v>4</v>
      </c>
      <c r="AD50" s="11">
        <v>4</v>
      </c>
      <c r="AE50" s="11">
        <v>5</v>
      </c>
      <c r="AF50" s="11">
        <v>4</v>
      </c>
      <c r="AG50" s="11">
        <v>2</v>
      </c>
      <c r="AH50" s="11">
        <v>4</v>
      </c>
      <c r="AI50" s="11">
        <v>4</v>
      </c>
      <c r="AJ50" s="11">
        <v>4</v>
      </c>
      <c r="AK50" s="11">
        <v>4</v>
      </c>
      <c r="AL50" s="11">
        <v>4</v>
      </c>
      <c r="AM50" s="11">
        <v>4</v>
      </c>
      <c r="AN50" s="11">
        <v>5</v>
      </c>
      <c r="AO50" s="11">
        <v>0</v>
      </c>
      <c r="AP50" s="11">
        <v>2</v>
      </c>
      <c r="AQ50" s="11">
        <v>4</v>
      </c>
      <c r="AR50" s="11">
        <v>0</v>
      </c>
      <c r="AS50" s="11">
        <v>4</v>
      </c>
      <c r="AT50" s="11">
        <v>0</v>
      </c>
      <c r="AU50" s="11">
        <v>4</v>
      </c>
      <c r="AV50" s="11">
        <v>2</v>
      </c>
      <c r="AW50" s="11">
        <v>4</v>
      </c>
      <c r="AX50" s="11">
        <v>5</v>
      </c>
      <c r="AY50" s="11">
        <v>4</v>
      </c>
      <c r="AZ50" s="11">
        <v>4</v>
      </c>
      <c r="BA50" s="11">
        <v>4</v>
      </c>
      <c r="BB50" s="11">
        <v>4</v>
      </c>
      <c r="BC50" s="11">
        <v>2</v>
      </c>
      <c r="BD50" s="11">
        <v>4</v>
      </c>
      <c r="BE50" s="11">
        <v>2</v>
      </c>
      <c r="BF50" s="11">
        <v>4</v>
      </c>
      <c r="BG50" s="11">
        <v>2</v>
      </c>
      <c r="BH50" s="11">
        <v>0</v>
      </c>
      <c r="BQ50" s="14">
        <f t="shared" si="14"/>
        <v>5</v>
      </c>
      <c r="BR50" s="14">
        <f t="shared" si="14"/>
        <v>31</v>
      </c>
      <c r="BS50" s="14">
        <f t="shared" si="14"/>
        <v>11</v>
      </c>
      <c r="BT50" s="14">
        <f t="shared" si="14"/>
        <v>1</v>
      </c>
      <c r="BU50" s="14">
        <f t="shared" si="14"/>
        <v>6</v>
      </c>
      <c r="BV50" s="19">
        <f t="shared" si="6"/>
        <v>3.5833333333333335</v>
      </c>
      <c r="BW50" s="19"/>
      <c r="CC50" s="18">
        <f t="shared" si="15"/>
        <v>0.66666666666666663</v>
      </c>
      <c r="CD50" s="18"/>
      <c r="CE50" s="18">
        <f t="shared" si="17"/>
        <v>0.22222222222222221</v>
      </c>
      <c r="CF50" s="18"/>
      <c r="CG50" s="18">
        <f t="shared" si="16"/>
        <v>0.1111111111111111</v>
      </c>
    </row>
    <row r="51" spans="1:85" ht="27" customHeight="1" x14ac:dyDescent="0.15">
      <c r="A51" s="231" t="s">
        <v>39</v>
      </c>
      <c r="B51" s="219" t="s">
        <v>12</v>
      </c>
      <c r="C51" s="222" t="s">
        <v>50</v>
      </c>
      <c r="D51" s="223"/>
      <c r="E51" s="224" t="s">
        <v>237</v>
      </c>
      <c r="G51" s="11">
        <v>4</v>
      </c>
      <c r="H51" s="11">
        <v>2</v>
      </c>
      <c r="I51" s="11">
        <v>2</v>
      </c>
      <c r="J51" s="11">
        <v>5</v>
      </c>
      <c r="K51" s="11">
        <v>2</v>
      </c>
      <c r="L51" s="11">
        <v>4</v>
      </c>
      <c r="M51" s="11">
        <v>2</v>
      </c>
      <c r="N51" s="11">
        <v>4</v>
      </c>
      <c r="O51" s="11">
        <v>2</v>
      </c>
      <c r="P51" s="11">
        <v>2</v>
      </c>
      <c r="Q51" s="11">
        <v>4</v>
      </c>
      <c r="R51" s="11">
        <v>2</v>
      </c>
      <c r="S51" s="11">
        <v>4</v>
      </c>
      <c r="T51" s="11">
        <v>2</v>
      </c>
      <c r="U51" s="11">
        <v>4</v>
      </c>
      <c r="V51" s="11">
        <v>4</v>
      </c>
      <c r="W51" s="11">
        <v>4</v>
      </c>
      <c r="X51" s="11">
        <v>4</v>
      </c>
      <c r="Y51" s="11">
        <v>4</v>
      </c>
      <c r="Z51" s="11">
        <v>2</v>
      </c>
      <c r="AA51" s="11">
        <v>4</v>
      </c>
      <c r="AB51" s="11">
        <v>2</v>
      </c>
      <c r="AC51" s="11">
        <v>2</v>
      </c>
      <c r="AD51" s="11">
        <v>5</v>
      </c>
      <c r="AE51" s="11">
        <v>5</v>
      </c>
      <c r="AF51" s="11">
        <v>2</v>
      </c>
      <c r="AG51" s="11">
        <v>4</v>
      </c>
      <c r="AH51" s="11">
        <v>4</v>
      </c>
      <c r="AI51" s="11">
        <v>2</v>
      </c>
      <c r="AJ51" s="11">
        <v>4</v>
      </c>
      <c r="AK51" s="11">
        <v>2</v>
      </c>
      <c r="AL51" s="11">
        <v>4</v>
      </c>
      <c r="AM51" s="11">
        <v>4</v>
      </c>
      <c r="AN51" s="11">
        <v>5</v>
      </c>
      <c r="AO51" s="11">
        <v>2</v>
      </c>
      <c r="AP51" s="11">
        <v>2</v>
      </c>
      <c r="AQ51" s="11">
        <v>2</v>
      </c>
      <c r="AR51" s="11">
        <v>4</v>
      </c>
      <c r="AS51" s="11">
        <v>4</v>
      </c>
      <c r="AT51" s="11">
        <v>1</v>
      </c>
      <c r="AU51" s="11">
        <v>4</v>
      </c>
      <c r="AV51" s="11">
        <v>4</v>
      </c>
      <c r="AW51" s="11">
        <v>2</v>
      </c>
      <c r="AX51" s="11">
        <v>4</v>
      </c>
      <c r="AY51" s="11">
        <v>4</v>
      </c>
      <c r="AZ51" s="11">
        <v>4</v>
      </c>
      <c r="BA51" s="11">
        <v>4</v>
      </c>
      <c r="BB51" s="11">
        <v>3</v>
      </c>
      <c r="BC51" s="11">
        <v>2</v>
      </c>
      <c r="BD51" s="11">
        <v>4</v>
      </c>
      <c r="BE51" s="11">
        <v>4</v>
      </c>
      <c r="BF51" s="11">
        <v>4</v>
      </c>
      <c r="BG51" s="11">
        <v>4</v>
      </c>
      <c r="BH51" s="11">
        <v>4</v>
      </c>
      <c r="BQ51" s="14">
        <f t="shared" si="14"/>
        <v>4</v>
      </c>
      <c r="BR51" s="14">
        <f t="shared" si="14"/>
        <v>29</v>
      </c>
      <c r="BS51" s="14">
        <f t="shared" si="14"/>
        <v>19</v>
      </c>
      <c r="BT51" s="14">
        <f t="shared" si="14"/>
        <v>1</v>
      </c>
      <c r="BU51" s="14">
        <f t="shared" si="14"/>
        <v>0</v>
      </c>
      <c r="BV51" s="19">
        <f t="shared" si="6"/>
        <v>3.3018867924528301</v>
      </c>
      <c r="BW51" s="19"/>
      <c r="CC51" s="18">
        <f t="shared" si="15"/>
        <v>0.62264150943396224</v>
      </c>
      <c r="CD51" s="18"/>
      <c r="CE51" s="18">
        <f t="shared" si="17"/>
        <v>0.37735849056603776</v>
      </c>
      <c r="CF51" s="18"/>
      <c r="CG51" s="18">
        <f t="shared" si="16"/>
        <v>0</v>
      </c>
    </row>
    <row r="52" spans="1:85" ht="27" customHeight="1" x14ac:dyDescent="0.15">
      <c r="A52" s="232"/>
      <c r="B52" s="220"/>
      <c r="C52" s="227" t="s">
        <v>51</v>
      </c>
      <c r="D52" s="228"/>
      <c r="E52" s="225"/>
      <c r="G52" s="11">
        <v>4</v>
      </c>
      <c r="H52" s="11">
        <v>4</v>
      </c>
      <c r="I52" s="11">
        <v>4</v>
      </c>
      <c r="J52" s="11">
        <v>5</v>
      </c>
      <c r="K52" s="11">
        <v>4</v>
      </c>
      <c r="L52" s="11">
        <v>4</v>
      </c>
      <c r="M52" s="11">
        <v>2</v>
      </c>
      <c r="N52" s="11">
        <v>4</v>
      </c>
      <c r="O52" s="11">
        <v>4</v>
      </c>
      <c r="P52" s="11">
        <v>5</v>
      </c>
      <c r="Q52" s="11">
        <v>5</v>
      </c>
      <c r="R52" s="11">
        <v>5</v>
      </c>
      <c r="S52" s="11">
        <v>4</v>
      </c>
      <c r="T52" s="11">
        <v>4</v>
      </c>
      <c r="U52" s="11">
        <v>4</v>
      </c>
      <c r="V52" s="11">
        <v>4</v>
      </c>
      <c r="W52" s="11">
        <v>4</v>
      </c>
      <c r="X52" s="11">
        <v>4</v>
      </c>
      <c r="Y52" s="11">
        <v>4</v>
      </c>
      <c r="Z52" s="11">
        <v>5</v>
      </c>
      <c r="AA52" s="11">
        <v>4</v>
      </c>
      <c r="AB52" s="11">
        <v>4</v>
      </c>
      <c r="AC52" s="11">
        <v>4</v>
      </c>
      <c r="AD52" s="11">
        <v>5</v>
      </c>
      <c r="AE52" s="11">
        <v>5</v>
      </c>
      <c r="AF52" s="11">
        <v>5</v>
      </c>
      <c r="AG52" s="11">
        <v>4</v>
      </c>
      <c r="AH52" s="11">
        <v>4</v>
      </c>
      <c r="AI52" s="11">
        <v>4</v>
      </c>
      <c r="AJ52" s="11">
        <v>5</v>
      </c>
      <c r="AK52" s="11">
        <v>4</v>
      </c>
      <c r="AL52" s="11">
        <v>4</v>
      </c>
      <c r="AM52" s="11">
        <v>4</v>
      </c>
      <c r="AN52" s="11">
        <v>5</v>
      </c>
      <c r="AO52" s="11">
        <v>5</v>
      </c>
      <c r="AP52" s="11">
        <v>2</v>
      </c>
      <c r="AQ52" s="11">
        <v>4</v>
      </c>
      <c r="AR52" s="11">
        <v>4</v>
      </c>
      <c r="AS52" s="11">
        <v>5</v>
      </c>
      <c r="AT52" s="11">
        <v>4</v>
      </c>
      <c r="AU52" s="11">
        <v>4</v>
      </c>
      <c r="AV52" s="11">
        <v>4</v>
      </c>
      <c r="AW52" s="11">
        <v>4</v>
      </c>
      <c r="AX52" s="11">
        <v>5</v>
      </c>
      <c r="AY52" s="11">
        <v>4</v>
      </c>
      <c r="AZ52" s="11">
        <v>4</v>
      </c>
      <c r="BA52" s="11">
        <v>4</v>
      </c>
      <c r="BB52" s="11">
        <v>4</v>
      </c>
      <c r="BC52" s="11">
        <v>5</v>
      </c>
      <c r="BD52" s="11">
        <v>4</v>
      </c>
      <c r="BE52" s="11">
        <v>4</v>
      </c>
      <c r="BF52" s="11">
        <v>4</v>
      </c>
      <c r="BG52" s="11">
        <v>4</v>
      </c>
      <c r="BH52" s="11">
        <v>4</v>
      </c>
      <c r="BQ52" s="14">
        <f t="shared" ref="BQ52:BU63" si="18">COUNTIF($F52:$BO52,BQ$4)</f>
        <v>14</v>
      </c>
      <c r="BR52" s="14">
        <f t="shared" si="18"/>
        <v>38</v>
      </c>
      <c r="BS52" s="14">
        <f t="shared" si="18"/>
        <v>2</v>
      </c>
      <c r="BT52" s="14">
        <f t="shared" si="18"/>
        <v>0</v>
      </c>
      <c r="BU52" s="14">
        <f t="shared" si="18"/>
        <v>0</v>
      </c>
      <c r="BV52" s="19">
        <f t="shared" si="6"/>
        <v>4.1851851851851851</v>
      </c>
      <c r="BW52" s="19"/>
      <c r="CC52" s="18">
        <f t="shared" si="15"/>
        <v>0.96296296296296291</v>
      </c>
      <c r="CD52" s="18"/>
      <c r="CE52" s="18">
        <f t="shared" si="17"/>
        <v>3.7037037037037035E-2</v>
      </c>
      <c r="CF52" s="18"/>
      <c r="CG52" s="18">
        <f t="shared" si="16"/>
        <v>0</v>
      </c>
    </row>
    <row r="53" spans="1:85" ht="27" customHeight="1" x14ac:dyDescent="0.15">
      <c r="A53" s="232"/>
      <c r="B53" s="220" t="s">
        <v>69</v>
      </c>
      <c r="C53" s="227" t="s">
        <v>52</v>
      </c>
      <c r="D53" s="228"/>
      <c r="E53" s="225"/>
      <c r="G53" s="11">
        <v>4</v>
      </c>
      <c r="H53" s="11">
        <v>2</v>
      </c>
      <c r="I53" s="11">
        <v>4</v>
      </c>
      <c r="J53" s="11">
        <v>5</v>
      </c>
      <c r="K53" s="11">
        <v>4</v>
      </c>
      <c r="L53" s="11">
        <v>4</v>
      </c>
      <c r="M53" s="11">
        <v>4</v>
      </c>
      <c r="N53" s="11">
        <v>4</v>
      </c>
      <c r="O53" s="11">
        <v>4</v>
      </c>
      <c r="P53" s="11">
        <v>5</v>
      </c>
      <c r="Q53" s="11">
        <v>5</v>
      </c>
      <c r="R53" s="11">
        <v>5</v>
      </c>
      <c r="S53" s="11">
        <v>4</v>
      </c>
      <c r="T53" s="11">
        <v>5</v>
      </c>
      <c r="U53" s="11">
        <v>4</v>
      </c>
      <c r="V53" s="11">
        <v>4</v>
      </c>
      <c r="W53" s="11">
        <v>5</v>
      </c>
      <c r="X53" s="11">
        <v>4</v>
      </c>
      <c r="Y53" s="11">
        <v>4</v>
      </c>
      <c r="Z53" s="11">
        <v>4</v>
      </c>
      <c r="AA53" s="11">
        <v>4</v>
      </c>
      <c r="AB53" s="11">
        <v>4</v>
      </c>
      <c r="AC53" s="11">
        <v>4</v>
      </c>
      <c r="AD53" s="11">
        <v>5</v>
      </c>
      <c r="AE53" s="11">
        <v>5</v>
      </c>
      <c r="AF53" s="11">
        <v>5</v>
      </c>
      <c r="AG53" s="11">
        <v>4</v>
      </c>
      <c r="AH53" s="11">
        <v>4</v>
      </c>
      <c r="AI53" s="11">
        <v>2</v>
      </c>
      <c r="AJ53" s="11">
        <v>4</v>
      </c>
      <c r="AK53" s="11">
        <v>4</v>
      </c>
      <c r="AL53" s="11">
        <v>4</v>
      </c>
      <c r="AM53" s="11">
        <v>4</v>
      </c>
      <c r="AN53" s="11">
        <v>5</v>
      </c>
      <c r="AO53" s="11">
        <v>4</v>
      </c>
      <c r="AP53" s="11">
        <v>2</v>
      </c>
      <c r="AQ53" s="11">
        <v>5</v>
      </c>
      <c r="AR53" s="11">
        <v>4</v>
      </c>
      <c r="AS53" s="11">
        <v>4</v>
      </c>
      <c r="AT53" s="11">
        <v>4</v>
      </c>
      <c r="AU53" s="11">
        <v>4</v>
      </c>
      <c r="AV53" s="11">
        <v>4</v>
      </c>
      <c r="AW53" s="11">
        <v>4</v>
      </c>
      <c r="AX53" s="11">
        <v>5</v>
      </c>
      <c r="AY53" s="11">
        <v>4</v>
      </c>
      <c r="AZ53" s="11">
        <v>4</v>
      </c>
      <c r="BA53" s="11">
        <v>4</v>
      </c>
      <c r="BB53" s="11">
        <v>5</v>
      </c>
      <c r="BC53" s="11">
        <v>4</v>
      </c>
      <c r="BD53" s="11">
        <v>4</v>
      </c>
      <c r="BE53" s="11">
        <v>4</v>
      </c>
      <c r="BF53" s="11">
        <v>4</v>
      </c>
      <c r="BG53" s="11">
        <v>4</v>
      </c>
      <c r="BH53" s="11">
        <v>1</v>
      </c>
      <c r="BQ53" s="14">
        <f t="shared" si="18"/>
        <v>13</v>
      </c>
      <c r="BR53" s="14">
        <f t="shared" si="18"/>
        <v>37</v>
      </c>
      <c r="BS53" s="14">
        <f t="shared" si="18"/>
        <v>3</v>
      </c>
      <c r="BT53" s="14">
        <f t="shared" si="18"/>
        <v>1</v>
      </c>
      <c r="BU53" s="14">
        <f t="shared" si="18"/>
        <v>0</v>
      </c>
      <c r="BV53" s="19">
        <f t="shared" si="6"/>
        <v>4.0740740740740744</v>
      </c>
      <c r="BW53" s="19"/>
      <c r="CC53" s="18">
        <f t="shared" si="15"/>
        <v>0.92592592592592593</v>
      </c>
      <c r="CD53" s="18"/>
      <c r="CE53" s="18">
        <f t="shared" si="17"/>
        <v>7.407407407407407E-2</v>
      </c>
      <c r="CF53" s="18"/>
      <c r="CG53" s="18">
        <f t="shared" si="16"/>
        <v>0</v>
      </c>
    </row>
    <row r="54" spans="1:85" ht="27" customHeight="1" x14ac:dyDescent="0.15">
      <c r="A54" s="232"/>
      <c r="B54" s="220"/>
      <c r="C54" s="227" t="s">
        <v>53</v>
      </c>
      <c r="D54" s="228"/>
      <c r="E54" s="225"/>
      <c r="G54" s="11">
        <v>4</v>
      </c>
      <c r="H54" s="11">
        <v>2</v>
      </c>
      <c r="I54" s="11">
        <v>4</v>
      </c>
      <c r="J54" s="11">
        <v>5</v>
      </c>
      <c r="K54" s="11">
        <v>4</v>
      </c>
      <c r="L54" s="11">
        <v>4</v>
      </c>
      <c r="M54" s="11">
        <v>4</v>
      </c>
      <c r="N54" s="11">
        <v>4</v>
      </c>
      <c r="O54" s="11">
        <v>4</v>
      </c>
      <c r="P54" s="11">
        <v>4</v>
      </c>
      <c r="Q54" s="11">
        <v>5</v>
      </c>
      <c r="R54" s="11">
        <v>5</v>
      </c>
      <c r="S54" s="11">
        <v>4</v>
      </c>
      <c r="T54" s="11">
        <v>4</v>
      </c>
      <c r="U54" s="11">
        <v>4</v>
      </c>
      <c r="V54" s="11">
        <v>4</v>
      </c>
      <c r="W54" s="11">
        <v>5</v>
      </c>
      <c r="X54" s="11">
        <v>4</v>
      </c>
      <c r="Y54" s="11">
        <v>4</v>
      </c>
      <c r="Z54" s="11">
        <v>4</v>
      </c>
      <c r="AA54" s="11">
        <v>4</v>
      </c>
      <c r="AB54" s="11">
        <v>4</v>
      </c>
      <c r="AC54" s="11">
        <v>4</v>
      </c>
      <c r="AD54" s="11">
        <v>5</v>
      </c>
      <c r="AE54" s="11">
        <v>5</v>
      </c>
      <c r="AF54" s="11">
        <v>4</v>
      </c>
      <c r="AG54" s="11">
        <v>5</v>
      </c>
      <c r="AH54" s="11">
        <v>4</v>
      </c>
      <c r="AI54" s="11">
        <v>4</v>
      </c>
      <c r="AJ54" s="11">
        <v>4</v>
      </c>
      <c r="AK54" s="11">
        <v>4</v>
      </c>
      <c r="AL54" s="11">
        <v>4</v>
      </c>
      <c r="AM54" s="11">
        <v>4</v>
      </c>
      <c r="AN54" s="11">
        <v>5</v>
      </c>
      <c r="AO54" s="11">
        <v>4</v>
      </c>
      <c r="AP54" s="11">
        <v>2</v>
      </c>
      <c r="AQ54" s="11">
        <v>4</v>
      </c>
      <c r="AR54" s="11">
        <v>4</v>
      </c>
      <c r="AS54" s="11">
        <v>5</v>
      </c>
      <c r="AT54" s="11">
        <v>4</v>
      </c>
      <c r="AU54" s="11">
        <v>4</v>
      </c>
      <c r="AV54" s="11">
        <v>4</v>
      </c>
      <c r="AW54" s="11">
        <v>4</v>
      </c>
      <c r="AX54" s="11">
        <v>5</v>
      </c>
      <c r="AY54" s="11">
        <v>4</v>
      </c>
      <c r="AZ54" s="11">
        <v>4</v>
      </c>
      <c r="BA54" s="11">
        <v>4</v>
      </c>
      <c r="BB54" s="11">
        <v>5</v>
      </c>
      <c r="BC54" s="11">
        <v>5</v>
      </c>
      <c r="BD54" s="11">
        <v>4</v>
      </c>
      <c r="BE54" s="11">
        <v>4</v>
      </c>
      <c r="BF54" s="11">
        <v>4</v>
      </c>
      <c r="BG54" s="11">
        <v>4</v>
      </c>
      <c r="BH54" s="11">
        <v>4</v>
      </c>
      <c r="BQ54" s="14">
        <f t="shared" si="18"/>
        <v>12</v>
      </c>
      <c r="BR54" s="14">
        <f t="shared" si="18"/>
        <v>40</v>
      </c>
      <c r="BS54" s="14">
        <f t="shared" si="18"/>
        <v>2</v>
      </c>
      <c r="BT54" s="14">
        <f t="shared" si="18"/>
        <v>0</v>
      </c>
      <c r="BU54" s="14">
        <f t="shared" si="18"/>
        <v>0</v>
      </c>
      <c r="BV54" s="19">
        <f t="shared" si="6"/>
        <v>4.1481481481481479</v>
      </c>
      <c r="BW54" s="19"/>
      <c r="CC54" s="18">
        <f t="shared" si="15"/>
        <v>0.96296296296296291</v>
      </c>
      <c r="CD54" s="18"/>
      <c r="CE54" s="18">
        <f t="shared" si="17"/>
        <v>3.7037037037037035E-2</v>
      </c>
      <c r="CF54" s="18"/>
      <c r="CG54" s="18">
        <f t="shared" si="16"/>
        <v>0</v>
      </c>
    </row>
    <row r="55" spans="1:85" ht="27" customHeight="1" x14ac:dyDescent="0.15">
      <c r="A55" s="233"/>
      <c r="B55" s="221"/>
      <c r="C55" s="229" t="s">
        <v>54</v>
      </c>
      <c r="D55" s="230"/>
      <c r="E55" s="226"/>
      <c r="G55" s="11">
        <v>4</v>
      </c>
      <c r="H55" s="11">
        <v>4</v>
      </c>
      <c r="I55" s="11">
        <v>4</v>
      </c>
      <c r="J55" s="11">
        <v>5</v>
      </c>
      <c r="K55" s="11">
        <v>4</v>
      </c>
      <c r="L55" s="11">
        <v>4</v>
      </c>
      <c r="M55" s="11">
        <v>4</v>
      </c>
      <c r="N55" s="11">
        <v>4</v>
      </c>
      <c r="O55" s="11">
        <v>2</v>
      </c>
      <c r="P55" s="11">
        <v>4</v>
      </c>
      <c r="Q55" s="11">
        <v>5</v>
      </c>
      <c r="R55" s="11">
        <v>5</v>
      </c>
      <c r="S55" s="11">
        <v>2</v>
      </c>
      <c r="T55" s="11">
        <v>4</v>
      </c>
      <c r="U55" s="11">
        <v>4</v>
      </c>
      <c r="V55" s="11">
        <v>4</v>
      </c>
      <c r="W55" s="11">
        <v>4</v>
      </c>
      <c r="X55" s="11">
        <v>4</v>
      </c>
      <c r="Y55" s="11">
        <v>4</v>
      </c>
      <c r="Z55" s="11">
        <v>4</v>
      </c>
      <c r="AA55" s="11">
        <v>4</v>
      </c>
      <c r="AB55" s="11">
        <v>4</v>
      </c>
      <c r="AC55" s="11">
        <v>4</v>
      </c>
      <c r="AD55" s="11">
        <v>5</v>
      </c>
      <c r="AE55" s="11">
        <v>5</v>
      </c>
      <c r="AF55" s="11">
        <v>5</v>
      </c>
      <c r="AG55" s="11">
        <v>4</v>
      </c>
      <c r="AH55" s="11">
        <v>4</v>
      </c>
      <c r="AI55" s="11">
        <v>2</v>
      </c>
      <c r="AJ55" s="11">
        <v>4</v>
      </c>
      <c r="AK55" s="11">
        <v>4</v>
      </c>
      <c r="AL55" s="11">
        <v>4</v>
      </c>
      <c r="AM55" s="11">
        <v>4</v>
      </c>
      <c r="AN55" s="11">
        <v>5</v>
      </c>
      <c r="AO55" s="11">
        <v>4</v>
      </c>
      <c r="AP55" s="11">
        <v>2</v>
      </c>
      <c r="AQ55" s="11">
        <v>4</v>
      </c>
      <c r="AR55" s="11">
        <v>4</v>
      </c>
      <c r="AS55" s="11">
        <v>5</v>
      </c>
      <c r="AT55" s="11">
        <v>4</v>
      </c>
      <c r="AU55" s="11">
        <v>4</v>
      </c>
      <c r="AV55" s="11">
        <v>4</v>
      </c>
      <c r="AW55" s="11">
        <v>4</v>
      </c>
      <c r="AX55" s="11">
        <v>5</v>
      </c>
      <c r="AY55" s="11">
        <v>4</v>
      </c>
      <c r="AZ55" s="11">
        <v>4</v>
      </c>
      <c r="BA55" s="11">
        <v>4</v>
      </c>
      <c r="BB55" s="11">
        <v>5</v>
      </c>
      <c r="BC55" s="11">
        <v>4</v>
      </c>
      <c r="BD55" s="11">
        <v>4</v>
      </c>
      <c r="BE55" s="11">
        <v>4</v>
      </c>
      <c r="BF55" s="11">
        <v>5</v>
      </c>
      <c r="BG55" s="11">
        <v>2</v>
      </c>
      <c r="BH55" s="11">
        <v>2</v>
      </c>
      <c r="BQ55" s="14">
        <f t="shared" si="18"/>
        <v>11</v>
      </c>
      <c r="BR55" s="14">
        <f t="shared" si="18"/>
        <v>37</v>
      </c>
      <c r="BS55" s="14">
        <f t="shared" si="18"/>
        <v>6</v>
      </c>
      <c r="BT55" s="14">
        <f t="shared" si="18"/>
        <v>0</v>
      </c>
      <c r="BU55" s="14">
        <f t="shared" si="18"/>
        <v>0</v>
      </c>
      <c r="BV55" s="19">
        <f t="shared" si="6"/>
        <v>3.9814814814814814</v>
      </c>
      <c r="BW55" s="19"/>
      <c r="CC55" s="18">
        <f t="shared" si="15"/>
        <v>0.88888888888888884</v>
      </c>
      <c r="CD55" s="18"/>
      <c r="CE55" s="18">
        <f t="shared" si="17"/>
        <v>0.1111111111111111</v>
      </c>
      <c r="CF55" s="18"/>
      <c r="CG55" s="18">
        <f t="shared" si="16"/>
        <v>0</v>
      </c>
    </row>
    <row r="56" spans="1:85" ht="27" customHeight="1" x14ac:dyDescent="0.15">
      <c r="A56" s="196" t="s">
        <v>15</v>
      </c>
      <c r="B56" s="199" t="s">
        <v>13</v>
      </c>
      <c r="C56" s="222" t="s">
        <v>55</v>
      </c>
      <c r="D56" s="223"/>
      <c r="E56" s="224" t="s">
        <v>238</v>
      </c>
      <c r="G56" s="11">
        <v>4</v>
      </c>
      <c r="H56" s="11">
        <v>2</v>
      </c>
      <c r="I56" s="11">
        <v>2</v>
      </c>
      <c r="J56" s="11">
        <v>5</v>
      </c>
      <c r="K56" s="11">
        <v>4</v>
      </c>
      <c r="L56" s="11">
        <v>4</v>
      </c>
      <c r="M56" s="11">
        <v>4</v>
      </c>
      <c r="N56" s="11">
        <v>4</v>
      </c>
      <c r="O56" s="11">
        <v>4</v>
      </c>
      <c r="P56" s="11">
        <v>4</v>
      </c>
      <c r="Q56" s="11">
        <v>5</v>
      </c>
      <c r="R56" s="11">
        <v>5</v>
      </c>
      <c r="S56" s="11">
        <v>4</v>
      </c>
      <c r="T56" s="11">
        <v>4</v>
      </c>
      <c r="U56" s="11">
        <v>4</v>
      </c>
      <c r="V56" s="11">
        <v>4</v>
      </c>
      <c r="W56" s="11">
        <v>4</v>
      </c>
      <c r="X56" s="11">
        <v>4</v>
      </c>
      <c r="Y56" s="11">
        <v>4</v>
      </c>
      <c r="Z56" s="11">
        <v>2</v>
      </c>
      <c r="AA56" s="11">
        <v>4</v>
      </c>
      <c r="AB56" s="11">
        <v>4</v>
      </c>
      <c r="AC56" s="11">
        <v>4</v>
      </c>
      <c r="AD56" s="11">
        <v>5</v>
      </c>
      <c r="AE56" s="11">
        <v>5</v>
      </c>
      <c r="AF56" s="11">
        <v>2</v>
      </c>
      <c r="AG56" s="11">
        <v>5</v>
      </c>
      <c r="AH56" s="11">
        <v>4</v>
      </c>
      <c r="AI56" s="11">
        <v>2</v>
      </c>
      <c r="AJ56" s="11">
        <v>4</v>
      </c>
      <c r="AK56" s="11">
        <v>4</v>
      </c>
      <c r="AL56" s="11">
        <v>5</v>
      </c>
      <c r="AM56" s="11">
        <v>4</v>
      </c>
      <c r="AN56" s="11">
        <v>5</v>
      </c>
      <c r="AO56" s="11">
        <v>5</v>
      </c>
      <c r="AP56" s="11">
        <v>2</v>
      </c>
      <c r="AQ56" s="11">
        <v>4</v>
      </c>
      <c r="AR56" s="11">
        <v>4</v>
      </c>
      <c r="AS56" s="11">
        <v>5</v>
      </c>
      <c r="AT56" s="11">
        <v>4</v>
      </c>
      <c r="AU56" s="11">
        <v>4</v>
      </c>
      <c r="AV56" s="11">
        <v>4</v>
      </c>
      <c r="AW56" s="11">
        <v>4</v>
      </c>
      <c r="AX56" s="11">
        <v>4</v>
      </c>
      <c r="AY56" s="11">
        <v>4</v>
      </c>
      <c r="AZ56" s="11">
        <v>4</v>
      </c>
      <c r="BA56" s="11">
        <v>4</v>
      </c>
      <c r="BB56" s="11">
        <v>5</v>
      </c>
      <c r="BC56" s="11">
        <v>5</v>
      </c>
      <c r="BD56" s="11">
        <v>4</v>
      </c>
      <c r="BE56" s="11">
        <v>5</v>
      </c>
      <c r="BF56" s="11">
        <v>5</v>
      </c>
      <c r="BG56" s="11">
        <v>5</v>
      </c>
      <c r="BH56" s="11">
        <v>4</v>
      </c>
      <c r="BQ56" s="14">
        <f t="shared" si="18"/>
        <v>15</v>
      </c>
      <c r="BR56" s="14">
        <f t="shared" si="18"/>
        <v>33</v>
      </c>
      <c r="BS56" s="14">
        <f t="shared" si="18"/>
        <v>6</v>
      </c>
      <c r="BT56" s="14">
        <f t="shared" si="18"/>
        <v>0</v>
      </c>
      <c r="BU56" s="14">
        <f t="shared" si="18"/>
        <v>0</v>
      </c>
      <c r="BV56" s="19">
        <f t="shared" si="6"/>
        <v>4.0555555555555554</v>
      </c>
      <c r="BW56" s="19"/>
      <c r="CC56" s="18">
        <f t="shared" si="15"/>
        <v>0.88888888888888884</v>
      </c>
      <c r="CD56" s="18"/>
      <c r="CE56" s="18">
        <f t="shared" si="17"/>
        <v>0.1111111111111111</v>
      </c>
      <c r="CF56" s="18"/>
      <c r="CG56" s="18">
        <f t="shared" si="16"/>
        <v>0</v>
      </c>
    </row>
    <row r="57" spans="1:85" ht="27" customHeight="1" x14ac:dyDescent="0.15">
      <c r="A57" s="197"/>
      <c r="B57" s="200"/>
      <c r="C57" s="227" t="s">
        <v>56</v>
      </c>
      <c r="D57" s="228"/>
      <c r="E57" s="225"/>
      <c r="G57" s="11">
        <v>4</v>
      </c>
      <c r="H57" s="11">
        <v>4</v>
      </c>
      <c r="I57" s="11">
        <v>4</v>
      </c>
      <c r="J57" s="11">
        <v>5</v>
      </c>
      <c r="K57" s="11">
        <v>4</v>
      </c>
      <c r="L57" s="11">
        <v>4</v>
      </c>
      <c r="M57" s="11">
        <v>4</v>
      </c>
      <c r="N57" s="11">
        <v>4</v>
      </c>
      <c r="O57" s="11">
        <v>4</v>
      </c>
      <c r="P57" s="11">
        <v>4</v>
      </c>
      <c r="Q57" s="11">
        <v>4</v>
      </c>
      <c r="R57" s="11">
        <v>5</v>
      </c>
      <c r="S57" s="11">
        <v>2</v>
      </c>
      <c r="T57" s="11">
        <v>4</v>
      </c>
      <c r="U57" s="11">
        <v>4</v>
      </c>
      <c r="V57" s="11">
        <v>4</v>
      </c>
      <c r="W57" s="11">
        <v>4</v>
      </c>
      <c r="X57" s="11">
        <v>4</v>
      </c>
      <c r="Y57" s="11">
        <v>4</v>
      </c>
      <c r="Z57" s="11">
        <v>4</v>
      </c>
      <c r="AA57" s="11">
        <v>4</v>
      </c>
      <c r="AB57" s="11">
        <v>4</v>
      </c>
      <c r="AC57" s="11">
        <v>4</v>
      </c>
      <c r="AD57" s="11">
        <v>5</v>
      </c>
      <c r="AE57" s="11">
        <v>5</v>
      </c>
      <c r="AF57" s="11">
        <v>4</v>
      </c>
      <c r="AG57" s="11">
        <v>5</v>
      </c>
      <c r="AH57" s="11">
        <v>4</v>
      </c>
      <c r="AI57" s="11">
        <v>4</v>
      </c>
      <c r="AJ57" s="11">
        <v>4</v>
      </c>
      <c r="AK57" s="11">
        <v>4</v>
      </c>
      <c r="AL57" s="11">
        <v>5</v>
      </c>
      <c r="AM57" s="11">
        <v>4</v>
      </c>
      <c r="AN57" s="11">
        <v>5</v>
      </c>
      <c r="AO57" s="11">
        <v>4</v>
      </c>
      <c r="AP57" s="11">
        <v>2</v>
      </c>
      <c r="AQ57" s="11">
        <v>5</v>
      </c>
      <c r="AR57" s="11">
        <v>4</v>
      </c>
      <c r="AS57" s="11">
        <v>5</v>
      </c>
      <c r="AT57" s="11">
        <v>4</v>
      </c>
      <c r="AU57" s="11">
        <v>4</v>
      </c>
      <c r="AV57" s="11">
        <v>2</v>
      </c>
      <c r="AW57" s="11">
        <v>4</v>
      </c>
      <c r="AX57" s="11">
        <v>5</v>
      </c>
      <c r="AY57" s="11">
        <v>4</v>
      </c>
      <c r="AZ57" s="11">
        <v>4</v>
      </c>
      <c r="BA57" s="11">
        <v>4</v>
      </c>
      <c r="BB57" s="11">
        <v>5</v>
      </c>
      <c r="BC57" s="11">
        <v>5</v>
      </c>
      <c r="BD57" s="11">
        <v>4</v>
      </c>
      <c r="BE57" s="11">
        <v>4</v>
      </c>
      <c r="BF57" s="11">
        <v>4</v>
      </c>
      <c r="BG57" s="11">
        <v>4</v>
      </c>
      <c r="BH57" s="11">
        <v>2</v>
      </c>
      <c r="BQ57" s="14">
        <f t="shared" si="18"/>
        <v>12</v>
      </c>
      <c r="BR57" s="14">
        <f t="shared" si="18"/>
        <v>38</v>
      </c>
      <c r="BS57" s="14">
        <f t="shared" si="18"/>
        <v>4</v>
      </c>
      <c r="BT57" s="14">
        <f t="shared" si="18"/>
        <v>0</v>
      </c>
      <c r="BU57" s="14">
        <f t="shared" si="18"/>
        <v>0</v>
      </c>
      <c r="BV57" s="19">
        <f t="shared" si="6"/>
        <v>4.0740740740740744</v>
      </c>
      <c r="BW57" s="19"/>
      <c r="CC57" s="18">
        <f t="shared" si="15"/>
        <v>0.92592592592592593</v>
      </c>
      <c r="CD57" s="18"/>
      <c r="CE57" s="18">
        <f t="shared" si="17"/>
        <v>7.407407407407407E-2</v>
      </c>
      <c r="CF57" s="18"/>
      <c r="CG57" s="18">
        <f t="shared" si="16"/>
        <v>0</v>
      </c>
    </row>
    <row r="58" spans="1:85" ht="27" customHeight="1" x14ac:dyDescent="0.15">
      <c r="A58" s="198"/>
      <c r="B58" s="207"/>
      <c r="C58" s="229" t="s">
        <v>57</v>
      </c>
      <c r="D58" s="230"/>
      <c r="E58" s="226"/>
      <c r="G58" s="11">
        <v>4</v>
      </c>
      <c r="H58" s="11">
        <v>4</v>
      </c>
      <c r="I58" s="11">
        <v>4</v>
      </c>
      <c r="J58" s="11">
        <v>5</v>
      </c>
      <c r="K58" s="11">
        <v>4</v>
      </c>
      <c r="L58" s="11">
        <v>4</v>
      </c>
      <c r="M58" s="11">
        <v>4</v>
      </c>
      <c r="N58" s="11">
        <v>4</v>
      </c>
      <c r="O58" s="11">
        <v>4</v>
      </c>
      <c r="P58" s="11">
        <v>4</v>
      </c>
      <c r="Q58" s="11">
        <v>5</v>
      </c>
      <c r="R58" s="11">
        <v>5</v>
      </c>
      <c r="S58" s="11">
        <v>4</v>
      </c>
      <c r="T58" s="11">
        <v>5</v>
      </c>
      <c r="U58" s="11">
        <v>4</v>
      </c>
      <c r="V58" s="11">
        <v>4</v>
      </c>
      <c r="W58" s="11">
        <v>4</v>
      </c>
      <c r="X58" s="11">
        <v>4</v>
      </c>
      <c r="Y58" s="11">
        <v>4</v>
      </c>
      <c r="Z58" s="11">
        <v>4</v>
      </c>
      <c r="AA58" s="11">
        <v>4</v>
      </c>
      <c r="AB58" s="11">
        <v>4</v>
      </c>
      <c r="AC58" s="11">
        <v>4</v>
      </c>
      <c r="AD58" s="11">
        <v>5</v>
      </c>
      <c r="AE58" s="11">
        <v>5</v>
      </c>
      <c r="AF58" s="11">
        <v>4</v>
      </c>
      <c r="AG58" s="11">
        <v>4</v>
      </c>
      <c r="AH58" s="11">
        <v>4</v>
      </c>
      <c r="AI58" s="11">
        <v>4</v>
      </c>
      <c r="AJ58" s="11">
        <v>4</v>
      </c>
      <c r="AK58" s="11">
        <v>4</v>
      </c>
      <c r="AL58" s="11">
        <v>5</v>
      </c>
      <c r="AM58" s="11">
        <v>4</v>
      </c>
      <c r="AN58" s="11">
        <v>5</v>
      </c>
      <c r="AO58" s="11">
        <v>4</v>
      </c>
      <c r="AP58" s="11">
        <v>4</v>
      </c>
      <c r="AQ58" s="11">
        <v>4</v>
      </c>
      <c r="AR58" s="11">
        <v>4</v>
      </c>
      <c r="AS58" s="11">
        <v>5</v>
      </c>
      <c r="AT58" s="11">
        <v>4</v>
      </c>
      <c r="AU58" s="11">
        <v>4</v>
      </c>
      <c r="AV58" s="11">
        <v>4</v>
      </c>
      <c r="AW58" s="11">
        <v>4</v>
      </c>
      <c r="AX58" s="11">
        <v>5</v>
      </c>
      <c r="AY58" s="11">
        <v>4</v>
      </c>
      <c r="AZ58" s="11">
        <v>4</v>
      </c>
      <c r="BA58" s="11">
        <v>4</v>
      </c>
      <c r="BB58" s="11">
        <v>5</v>
      </c>
      <c r="BC58" s="11">
        <v>5</v>
      </c>
      <c r="BD58" s="11">
        <v>5</v>
      </c>
      <c r="BE58" s="11">
        <v>4</v>
      </c>
      <c r="BF58" s="11">
        <v>4</v>
      </c>
      <c r="BG58" s="11">
        <v>4</v>
      </c>
      <c r="BH58" s="11">
        <v>2</v>
      </c>
      <c r="BQ58" s="14">
        <f t="shared" si="18"/>
        <v>13</v>
      </c>
      <c r="BR58" s="14">
        <f t="shared" si="18"/>
        <v>40</v>
      </c>
      <c r="BS58" s="14">
        <f t="shared" si="18"/>
        <v>1</v>
      </c>
      <c r="BT58" s="14">
        <f t="shared" si="18"/>
        <v>0</v>
      </c>
      <c r="BU58" s="14">
        <f t="shared" si="18"/>
        <v>0</v>
      </c>
      <c r="BV58" s="19">
        <f t="shared" si="6"/>
        <v>4.2037037037037033</v>
      </c>
      <c r="BW58" s="19"/>
      <c r="CC58" s="18">
        <f t="shared" si="15"/>
        <v>0.98148148148148151</v>
      </c>
      <c r="CD58" s="18"/>
      <c r="CE58" s="18">
        <f t="shared" si="17"/>
        <v>1.8518518518518517E-2</v>
      </c>
      <c r="CF58" s="18"/>
      <c r="CG58" s="18">
        <f t="shared" si="16"/>
        <v>0</v>
      </c>
    </row>
    <row r="59" spans="1:85" x14ac:dyDescent="0.15">
      <c r="B59" s="6"/>
      <c r="BQ59" s="14">
        <f t="shared" si="18"/>
        <v>0</v>
      </c>
      <c r="BR59" s="14">
        <f t="shared" si="18"/>
        <v>0</v>
      </c>
      <c r="BS59" s="14">
        <f t="shared" si="18"/>
        <v>0</v>
      </c>
      <c r="BT59" s="14">
        <f t="shared" si="18"/>
        <v>0</v>
      </c>
      <c r="BU59" s="14">
        <f t="shared" si="18"/>
        <v>0</v>
      </c>
      <c r="BV59" s="14" t="e">
        <f t="shared" si="6"/>
        <v>#DIV/0!</v>
      </c>
      <c r="CC59" s="16" t="e">
        <f t="shared" si="15"/>
        <v>#DIV/0!</v>
      </c>
      <c r="CE59" s="16" t="e">
        <f t="shared" si="17"/>
        <v>#DIV/0!</v>
      </c>
      <c r="CG59" s="16" t="e">
        <f t="shared" si="16"/>
        <v>#DIV/0!</v>
      </c>
    </row>
    <row r="60" spans="1:85" ht="15.75" x14ac:dyDescent="0.15">
      <c r="A60" s="7" t="s">
        <v>10</v>
      </c>
      <c r="B60" s="6"/>
      <c r="BQ60" s="14">
        <f t="shared" si="18"/>
        <v>0</v>
      </c>
      <c r="BR60" s="14">
        <f t="shared" si="18"/>
        <v>0</v>
      </c>
      <c r="BS60" s="14">
        <f t="shared" si="18"/>
        <v>0</v>
      </c>
      <c r="BT60" s="14">
        <f t="shared" si="18"/>
        <v>0</v>
      </c>
      <c r="BU60" s="14">
        <f t="shared" si="18"/>
        <v>0</v>
      </c>
      <c r="BV60" s="14" t="e">
        <f t="shared" si="6"/>
        <v>#DIV/0!</v>
      </c>
      <c r="CC60" s="16" t="e">
        <f t="shared" si="15"/>
        <v>#DIV/0!</v>
      </c>
      <c r="CE60" s="16" t="e">
        <f t="shared" si="17"/>
        <v>#DIV/0!</v>
      </c>
      <c r="CG60" s="16" t="e">
        <f t="shared" si="16"/>
        <v>#DIV/0!</v>
      </c>
    </row>
    <row r="61" spans="1:85" ht="88.5" customHeight="1" x14ac:dyDescent="0.15">
      <c r="B61" s="235" t="s">
        <v>239</v>
      </c>
      <c r="C61" s="235"/>
      <c r="D61" s="235"/>
      <c r="E61" s="236"/>
      <c r="BQ61" s="14">
        <f t="shared" si="18"/>
        <v>0</v>
      </c>
      <c r="BR61" s="14">
        <f t="shared" si="18"/>
        <v>0</v>
      </c>
      <c r="BS61" s="14">
        <f t="shared" si="18"/>
        <v>0</v>
      </c>
      <c r="BT61" s="14">
        <f t="shared" si="18"/>
        <v>0</v>
      </c>
      <c r="BU61" s="14">
        <f t="shared" si="18"/>
        <v>0</v>
      </c>
      <c r="BV61" s="14" t="e">
        <f t="shared" si="6"/>
        <v>#DIV/0!</v>
      </c>
      <c r="CC61" s="16" t="e">
        <f t="shared" si="15"/>
        <v>#DIV/0!</v>
      </c>
      <c r="CE61" s="16" t="e">
        <f t="shared" si="17"/>
        <v>#DIV/0!</v>
      </c>
      <c r="CG61" s="16" t="e">
        <f t="shared" si="16"/>
        <v>#DIV/0!</v>
      </c>
    </row>
    <row r="62" spans="1:85" ht="84" customHeight="1" x14ac:dyDescent="0.15">
      <c r="B62" s="194"/>
      <c r="C62" s="194"/>
      <c r="D62" s="194"/>
      <c r="E62" s="195"/>
      <c r="BQ62" s="14">
        <f t="shared" si="18"/>
        <v>0</v>
      </c>
      <c r="BR62" s="14">
        <f t="shared" si="18"/>
        <v>0</v>
      </c>
      <c r="BS62" s="14">
        <f t="shared" si="18"/>
        <v>0</v>
      </c>
      <c r="BT62" s="14">
        <f t="shared" si="18"/>
        <v>0</v>
      </c>
      <c r="BU62" s="14">
        <f t="shared" si="18"/>
        <v>0</v>
      </c>
      <c r="BV62" s="14" t="e">
        <f t="shared" si="6"/>
        <v>#DIV/0!</v>
      </c>
      <c r="CC62" s="16" t="e">
        <f t="shared" si="15"/>
        <v>#DIV/0!</v>
      </c>
      <c r="CE62" s="16" t="e">
        <f t="shared" si="17"/>
        <v>#DIV/0!</v>
      </c>
      <c r="CG62" s="16" t="e">
        <f t="shared" si="16"/>
        <v>#DIV/0!</v>
      </c>
    </row>
    <row r="63" spans="1:85" x14ac:dyDescent="0.15">
      <c r="B63" s="6"/>
      <c r="BQ63" s="14">
        <f t="shared" si="18"/>
        <v>0</v>
      </c>
      <c r="BR63" s="14">
        <f t="shared" si="18"/>
        <v>0</v>
      </c>
      <c r="BS63" s="14">
        <f t="shared" si="18"/>
        <v>0</v>
      </c>
      <c r="BT63" s="14">
        <f t="shared" si="18"/>
        <v>0</v>
      </c>
      <c r="BU63" s="14">
        <f t="shared" si="18"/>
        <v>0</v>
      </c>
      <c r="BV63" s="14" t="e">
        <f t="shared" si="6"/>
        <v>#DIV/0!</v>
      </c>
      <c r="CC63" s="16" t="e">
        <f t="shared" si="15"/>
        <v>#DIV/0!</v>
      </c>
      <c r="CE63" s="16" t="e">
        <f t="shared" si="17"/>
        <v>#DIV/0!</v>
      </c>
      <c r="CG63" s="16" t="e">
        <f t="shared" si="16"/>
        <v>#DIV/0!</v>
      </c>
    </row>
    <row r="64" spans="1:85" ht="15.75" x14ac:dyDescent="0.15">
      <c r="C64" s="7"/>
      <c r="D64" s="7"/>
      <c r="E64" s="7"/>
    </row>
    <row r="65" spans="2:5" ht="15.75" x14ac:dyDescent="0.15">
      <c r="C65" s="7"/>
      <c r="D65" s="7"/>
      <c r="E65" s="7"/>
    </row>
    <row r="66" spans="2:5" x14ac:dyDescent="0.15">
      <c r="B66" s="234"/>
      <c r="C66" s="234"/>
      <c r="D66" s="234"/>
      <c r="E66" s="234"/>
    </row>
    <row r="92" spans="69:75" x14ac:dyDescent="0.15">
      <c r="BQ92" s="38">
        <f>BQ5*5</f>
        <v>30</v>
      </c>
      <c r="BR92" s="39">
        <f>BR5*4</f>
        <v>144</v>
      </c>
      <c r="BS92" s="39">
        <f>BS5*2</f>
        <v>16</v>
      </c>
      <c r="BT92" s="39">
        <f>BT5*1</f>
        <v>0</v>
      </c>
      <c r="BU92" s="40">
        <v>2</v>
      </c>
      <c r="BV92" s="14">
        <f>SUM(BQ92:BT95)</f>
        <v>789</v>
      </c>
      <c r="BW92" s="14">
        <f>BV92/BV93</f>
        <v>3.9449999999999998</v>
      </c>
    </row>
    <row r="93" spans="69:75" x14ac:dyDescent="0.15">
      <c r="BQ93" s="41">
        <f t="shared" ref="BQ93:BQ124" si="19">BQ6*5</f>
        <v>30</v>
      </c>
      <c r="BR93" s="14">
        <f t="shared" ref="BR93:BR124" si="20">BR6*4</f>
        <v>152</v>
      </c>
      <c r="BS93" s="14">
        <f t="shared" ref="BS93:BS124" si="21">BS6*2</f>
        <v>12</v>
      </c>
      <c r="BT93" s="14">
        <f t="shared" ref="BT93:BT124" si="22">BT6*1</f>
        <v>1</v>
      </c>
      <c r="BU93" s="42">
        <v>3</v>
      </c>
      <c r="BV93" s="14">
        <f>SUM(BQ5:BT8)</f>
        <v>200</v>
      </c>
    </row>
    <row r="94" spans="69:75" x14ac:dyDescent="0.15">
      <c r="BQ94" s="41">
        <f t="shared" si="19"/>
        <v>100</v>
      </c>
      <c r="BR94" s="14">
        <f t="shared" si="20"/>
        <v>116</v>
      </c>
      <c r="BS94" s="14">
        <f t="shared" si="21"/>
        <v>0</v>
      </c>
      <c r="BT94" s="14">
        <f t="shared" si="22"/>
        <v>1</v>
      </c>
      <c r="BU94" s="42">
        <v>5</v>
      </c>
    </row>
    <row r="95" spans="69:75" x14ac:dyDescent="0.15">
      <c r="BQ95" s="43">
        <f t="shared" si="19"/>
        <v>50</v>
      </c>
      <c r="BR95" s="44">
        <f t="shared" si="20"/>
        <v>120</v>
      </c>
      <c r="BS95" s="44">
        <f t="shared" si="21"/>
        <v>16</v>
      </c>
      <c r="BT95" s="44">
        <f t="shared" si="22"/>
        <v>1</v>
      </c>
      <c r="BU95" s="45">
        <v>2</v>
      </c>
    </row>
    <row r="96" spans="69:75" x14ac:dyDescent="0.15">
      <c r="BQ96" s="38">
        <f t="shared" si="19"/>
        <v>70</v>
      </c>
      <c r="BR96" s="39">
        <f t="shared" si="20"/>
        <v>128</v>
      </c>
      <c r="BS96" s="39">
        <f t="shared" si="21"/>
        <v>2</v>
      </c>
      <c r="BT96" s="39">
        <f t="shared" si="22"/>
        <v>0</v>
      </c>
      <c r="BU96" s="40">
        <v>8</v>
      </c>
      <c r="BV96" s="14">
        <f>SUM(BQ96:BT98)</f>
        <v>651</v>
      </c>
      <c r="BW96" s="14">
        <f>BV96/BV97</f>
        <v>4.4589041095890414</v>
      </c>
    </row>
    <row r="97" spans="69:75" x14ac:dyDescent="0.15">
      <c r="BQ97" s="41">
        <f t="shared" si="19"/>
        <v>145</v>
      </c>
      <c r="BR97" s="14">
        <f t="shared" si="20"/>
        <v>84</v>
      </c>
      <c r="BS97" s="14">
        <f t="shared" si="21"/>
        <v>0</v>
      </c>
      <c r="BT97" s="14">
        <f t="shared" si="22"/>
        <v>0</v>
      </c>
      <c r="BU97" s="42">
        <v>7</v>
      </c>
      <c r="BV97" s="14">
        <f>SUM(BQ9:BT11)</f>
        <v>146</v>
      </c>
    </row>
    <row r="98" spans="69:75" x14ac:dyDescent="0.15">
      <c r="BQ98" s="43">
        <f t="shared" si="19"/>
        <v>140</v>
      </c>
      <c r="BR98" s="44">
        <f t="shared" si="20"/>
        <v>80</v>
      </c>
      <c r="BS98" s="44">
        <f t="shared" si="21"/>
        <v>2</v>
      </c>
      <c r="BT98" s="44">
        <f t="shared" si="22"/>
        <v>0</v>
      </c>
      <c r="BU98" s="45">
        <v>6</v>
      </c>
    </row>
    <row r="99" spans="69:75" x14ac:dyDescent="0.15">
      <c r="BQ99" s="38">
        <f t="shared" si="19"/>
        <v>60</v>
      </c>
      <c r="BR99" s="39">
        <f t="shared" si="20"/>
        <v>112</v>
      </c>
      <c r="BS99" s="39">
        <f t="shared" si="21"/>
        <v>14</v>
      </c>
      <c r="BT99" s="39">
        <f t="shared" si="22"/>
        <v>0</v>
      </c>
      <c r="BU99" s="40">
        <v>5</v>
      </c>
      <c r="BV99" s="14">
        <f>SUM(BQ99:BT101)</f>
        <v>575</v>
      </c>
      <c r="BW99" s="14">
        <f>BV99/BV100</f>
        <v>4.0209790209790208</v>
      </c>
    </row>
    <row r="100" spans="69:75" x14ac:dyDescent="0.15">
      <c r="BQ100" s="41">
        <f t="shared" si="19"/>
        <v>105</v>
      </c>
      <c r="BR100" s="14">
        <f t="shared" si="20"/>
        <v>100</v>
      </c>
      <c r="BS100" s="14">
        <f t="shared" si="21"/>
        <v>2</v>
      </c>
      <c r="BT100" s="14">
        <f t="shared" si="22"/>
        <v>0</v>
      </c>
      <c r="BU100" s="42">
        <v>14</v>
      </c>
      <c r="BV100" s="14">
        <f>SUM(BQ12:BT14)</f>
        <v>143</v>
      </c>
    </row>
    <row r="101" spans="69:75" x14ac:dyDescent="0.15">
      <c r="BQ101" s="43">
        <f t="shared" si="19"/>
        <v>45</v>
      </c>
      <c r="BR101" s="44">
        <f t="shared" si="20"/>
        <v>116</v>
      </c>
      <c r="BS101" s="44">
        <f t="shared" si="21"/>
        <v>20</v>
      </c>
      <c r="BT101" s="44">
        <f t="shared" si="22"/>
        <v>1</v>
      </c>
      <c r="BU101" s="45">
        <v>16</v>
      </c>
    </row>
    <row r="102" spans="69:75" x14ac:dyDescent="0.15">
      <c r="BQ102" s="38">
        <f t="shared" si="19"/>
        <v>35</v>
      </c>
      <c r="BR102" s="39">
        <f t="shared" si="20"/>
        <v>128</v>
      </c>
      <c r="BS102" s="39">
        <f t="shared" si="21"/>
        <v>24</v>
      </c>
      <c r="BT102" s="39">
        <f t="shared" si="22"/>
        <v>0</v>
      </c>
      <c r="BU102" s="40">
        <v>4</v>
      </c>
      <c r="BV102" s="14">
        <f>SUM(BQ102:BT105)</f>
        <v>816</v>
      </c>
      <c r="BW102" s="14">
        <f>BV102/BV103</f>
        <v>3.9804878048780488</v>
      </c>
    </row>
    <row r="103" spans="69:75" x14ac:dyDescent="0.15">
      <c r="BQ103" s="41">
        <f t="shared" si="19"/>
        <v>70</v>
      </c>
      <c r="BR103" s="14">
        <f t="shared" si="20"/>
        <v>136</v>
      </c>
      <c r="BS103" s="14">
        <f t="shared" si="21"/>
        <v>8</v>
      </c>
      <c r="BT103" s="14">
        <f t="shared" si="22"/>
        <v>0</v>
      </c>
      <c r="BU103" s="42">
        <v>0</v>
      </c>
      <c r="BV103" s="14">
        <f>SUM(BQ15:BT18)</f>
        <v>205</v>
      </c>
    </row>
    <row r="104" spans="69:75" x14ac:dyDescent="0.15">
      <c r="BQ104" s="41">
        <f t="shared" si="19"/>
        <v>130</v>
      </c>
      <c r="BR104" s="14">
        <f t="shared" si="20"/>
        <v>92</v>
      </c>
      <c r="BS104" s="14">
        <f t="shared" si="21"/>
        <v>8</v>
      </c>
      <c r="BT104" s="14">
        <f t="shared" si="22"/>
        <v>0</v>
      </c>
      <c r="BU104" s="42">
        <v>13</v>
      </c>
    </row>
    <row r="105" spans="69:75" x14ac:dyDescent="0.15">
      <c r="BQ105" s="43">
        <f t="shared" si="19"/>
        <v>55</v>
      </c>
      <c r="BR105" s="44">
        <f t="shared" si="20"/>
        <v>108</v>
      </c>
      <c r="BS105" s="44">
        <f t="shared" si="21"/>
        <v>22</v>
      </c>
      <c r="BT105" s="44">
        <f t="shared" si="22"/>
        <v>0</v>
      </c>
      <c r="BU105" s="45">
        <v>7</v>
      </c>
    </row>
    <row r="106" spans="69:75" x14ac:dyDescent="0.15">
      <c r="BQ106" s="38">
        <f t="shared" si="19"/>
        <v>115</v>
      </c>
      <c r="BR106" s="39">
        <f t="shared" si="20"/>
        <v>112</v>
      </c>
      <c r="BS106" s="39">
        <f t="shared" si="21"/>
        <v>6</v>
      </c>
      <c r="BT106" s="39">
        <f t="shared" si="22"/>
        <v>0</v>
      </c>
      <c r="BU106" s="40">
        <v>0</v>
      </c>
      <c r="BV106" s="14">
        <f>SUM(BQ106:BT109)</f>
        <v>778</v>
      </c>
      <c r="BW106" s="14">
        <f>BV106/BV107</f>
        <v>3.8325123152709359</v>
      </c>
    </row>
    <row r="107" spans="69:75" x14ac:dyDescent="0.15">
      <c r="BQ107" s="41">
        <f t="shared" si="19"/>
        <v>40</v>
      </c>
      <c r="BR107" s="14">
        <f t="shared" si="20"/>
        <v>124</v>
      </c>
      <c r="BS107" s="14">
        <f t="shared" si="21"/>
        <v>18</v>
      </c>
      <c r="BT107" s="14">
        <f t="shared" si="22"/>
        <v>0</v>
      </c>
      <c r="BU107" s="42">
        <v>0</v>
      </c>
      <c r="BV107" s="14">
        <f>SUM(BQ19:BT22)</f>
        <v>203</v>
      </c>
    </row>
    <row r="108" spans="69:75" x14ac:dyDescent="0.15">
      <c r="BQ108" s="41">
        <f t="shared" si="19"/>
        <v>15</v>
      </c>
      <c r="BR108" s="14">
        <f t="shared" si="20"/>
        <v>144</v>
      </c>
      <c r="BS108" s="14">
        <f t="shared" si="21"/>
        <v>26</v>
      </c>
      <c r="BT108" s="14">
        <f t="shared" si="22"/>
        <v>0</v>
      </c>
      <c r="BU108" s="42">
        <v>0</v>
      </c>
    </row>
    <row r="109" spans="69:75" x14ac:dyDescent="0.15">
      <c r="BQ109" s="43">
        <f t="shared" si="19"/>
        <v>30</v>
      </c>
      <c r="BR109" s="44">
        <f t="shared" si="20"/>
        <v>124</v>
      </c>
      <c r="BS109" s="44">
        <f t="shared" si="21"/>
        <v>24</v>
      </c>
      <c r="BT109" s="44">
        <f t="shared" si="22"/>
        <v>0</v>
      </c>
      <c r="BU109" s="45">
        <v>0</v>
      </c>
    </row>
    <row r="110" spans="69:75" x14ac:dyDescent="0.15">
      <c r="BQ110" s="38">
        <f t="shared" si="19"/>
        <v>20</v>
      </c>
      <c r="BR110" s="39">
        <f t="shared" si="20"/>
        <v>144</v>
      </c>
      <c r="BS110" s="39">
        <f t="shared" si="21"/>
        <v>22</v>
      </c>
      <c r="BT110" s="39">
        <f t="shared" si="22"/>
        <v>1</v>
      </c>
      <c r="BU110" s="40">
        <v>2</v>
      </c>
      <c r="BV110" s="14">
        <f>SUM(BQ110:BT114)</f>
        <v>951</v>
      </c>
      <c r="BW110" s="14">
        <f>BV110/BV111</f>
        <v>3.6576923076923076</v>
      </c>
    </row>
    <row r="111" spans="69:75" x14ac:dyDescent="0.15">
      <c r="BQ111" s="41">
        <f t="shared" si="19"/>
        <v>30</v>
      </c>
      <c r="BR111" s="14">
        <f t="shared" si="20"/>
        <v>132</v>
      </c>
      <c r="BS111" s="14">
        <f t="shared" si="21"/>
        <v>24</v>
      </c>
      <c r="BT111" s="14">
        <f t="shared" si="22"/>
        <v>0</v>
      </c>
      <c r="BU111" s="42">
        <v>3</v>
      </c>
      <c r="BV111" s="14">
        <f>SUM(BQ23:BT27)</f>
        <v>260</v>
      </c>
    </row>
    <row r="112" spans="69:75" x14ac:dyDescent="0.15">
      <c r="BQ112" s="41">
        <f t="shared" si="19"/>
        <v>65</v>
      </c>
      <c r="BR112" s="14">
        <f t="shared" si="20"/>
        <v>112</v>
      </c>
      <c r="BS112" s="14">
        <f t="shared" si="21"/>
        <v>22</v>
      </c>
      <c r="BT112" s="14">
        <f t="shared" si="22"/>
        <v>0</v>
      </c>
      <c r="BU112" s="42">
        <v>2</v>
      </c>
    </row>
    <row r="113" spans="69:75" x14ac:dyDescent="0.15">
      <c r="BQ113" s="41">
        <f t="shared" si="19"/>
        <v>105</v>
      </c>
      <c r="BR113" s="14">
        <f t="shared" si="20"/>
        <v>132</v>
      </c>
      <c r="BS113" s="14">
        <f t="shared" si="21"/>
        <v>0</v>
      </c>
      <c r="BT113" s="14">
        <f t="shared" si="22"/>
        <v>0</v>
      </c>
      <c r="BU113" s="42">
        <v>1</v>
      </c>
    </row>
    <row r="114" spans="69:75" x14ac:dyDescent="0.15">
      <c r="BQ114" s="43">
        <f t="shared" si="19"/>
        <v>10</v>
      </c>
      <c r="BR114" s="44">
        <f t="shared" si="20"/>
        <v>72</v>
      </c>
      <c r="BS114" s="44">
        <f t="shared" si="21"/>
        <v>58</v>
      </c>
      <c r="BT114" s="44">
        <f t="shared" si="22"/>
        <v>2</v>
      </c>
      <c r="BU114" s="45">
        <v>2</v>
      </c>
    </row>
    <row r="115" spans="69:75" x14ac:dyDescent="0.15">
      <c r="BQ115" s="38">
        <f t="shared" si="19"/>
        <v>45</v>
      </c>
      <c r="BR115" s="39">
        <f t="shared" si="20"/>
        <v>132</v>
      </c>
      <c r="BS115" s="39">
        <f t="shared" si="21"/>
        <v>16</v>
      </c>
      <c r="BT115" s="39">
        <f t="shared" si="22"/>
        <v>0</v>
      </c>
      <c r="BU115" s="40">
        <v>6</v>
      </c>
      <c r="BV115" s="14">
        <f>SUM(BQ115:BT118)</f>
        <v>790</v>
      </c>
      <c r="BW115" s="14">
        <f>BV115/BV116</f>
        <v>3.95</v>
      </c>
    </row>
    <row r="116" spans="69:75" x14ac:dyDescent="0.15">
      <c r="BQ116" s="41">
        <f t="shared" si="19"/>
        <v>30</v>
      </c>
      <c r="BR116" s="14">
        <f t="shared" si="20"/>
        <v>128</v>
      </c>
      <c r="BS116" s="14">
        <f t="shared" si="21"/>
        <v>22</v>
      </c>
      <c r="BT116" s="14">
        <f t="shared" si="22"/>
        <v>0</v>
      </c>
      <c r="BU116" s="42">
        <v>3</v>
      </c>
      <c r="BV116" s="14">
        <f>SUM(BQ28:BT31)</f>
        <v>200</v>
      </c>
    </row>
    <row r="117" spans="69:75" x14ac:dyDescent="0.15">
      <c r="BQ117" s="41">
        <f t="shared" si="19"/>
        <v>85</v>
      </c>
      <c r="BR117" s="14">
        <f t="shared" si="20"/>
        <v>144</v>
      </c>
      <c r="BS117" s="14">
        <f t="shared" si="21"/>
        <v>0</v>
      </c>
      <c r="BT117" s="14">
        <f t="shared" si="22"/>
        <v>0</v>
      </c>
      <c r="BU117" s="42">
        <v>1</v>
      </c>
    </row>
    <row r="118" spans="69:75" x14ac:dyDescent="0.15">
      <c r="BQ118" s="43">
        <f t="shared" si="19"/>
        <v>50</v>
      </c>
      <c r="BR118" s="44">
        <f t="shared" si="20"/>
        <v>124</v>
      </c>
      <c r="BS118" s="44">
        <f t="shared" si="21"/>
        <v>14</v>
      </c>
      <c r="BT118" s="44">
        <f t="shared" si="22"/>
        <v>0</v>
      </c>
      <c r="BU118" s="45">
        <v>10</v>
      </c>
    </row>
    <row r="119" spans="69:75" x14ac:dyDescent="0.15">
      <c r="BQ119" s="38">
        <f t="shared" si="19"/>
        <v>85</v>
      </c>
      <c r="BR119" s="39">
        <f t="shared" si="20"/>
        <v>124</v>
      </c>
      <c r="BS119" s="39">
        <f t="shared" si="21"/>
        <v>6</v>
      </c>
      <c r="BT119" s="39">
        <f t="shared" si="22"/>
        <v>0</v>
      </c>
      <c r="BU119" s="40">
        <v>5</v>
      </c>
      <c r="BV119" s="14">
        <f>SUM(BQ119:BT124)</f>
        <v>1262</v>
      </c>
      <c r="BW119" s="14">
        <f>BV119/BV120</f>
        <v>4.1788079470198678</v>
      </c>
    </row>
    <row r="120" spans="69:75" x14ac:dyDescent="0.15">
      <c r="BQ120" s="41">
        <f t="shared" si="19"/>
        <v>120</v>
      </c>
      <c r="BR120" s="14">
        <f t="shared" si="20"/>
        <v>116</v>
      </c>
      <c r="BS120" s="14">
        <f t="shared" si="21"/>
        <v>0</v>
      </c>
      <c r="BT120" s="14">
        <f t="shared" si="22"/>
        <v>0</v>
      </c>
      <c r="BU120" s="42">
        <v>0</v>
      </c>
      <c r="BV120" s="14">
        <f>SUM(BQ32:BT37)</f>
        <v>302</v>
      </c>
    </row>
    <row r="121" spans="69:75" x14ac:dyDescent="0.15">
      <c r="BQ121" s="41">
        <f t="shared" si="19"/>
        <v>55</v>
      </c>
      <c r="BR121" s="14">
        <f t="shared" si="20"/>
        <v>136</v>
      </c>
      <c r="BS121" s="14">
        <f t="shared" si="21"/>
        <v>14</v>
      </c>
      <c r="BT121" s="14">
        <f t="shared" si="22"/>
        <v>0</v>
      </c>
      <c r="BU121" s="42">
        <v>15</v>
      </c>
    </row>
    <row r="122" spans="69:75" x14ac:dyDescent="0.15">
      <c r="BQ122" s="41">
        <f t="shared" si="19"/>
        <v>100</v>
      </c>
      <c r="BR122" s="14">
        <f t="shared" si="20"/>
        <v>116</v>
      </c>
      <c r="BS122" s="14">
        <f t="shared" si="21"/>
        <v>6</v>
      </c>
      <c r="BT122" s="14">
        <f t="shared" si="22"/>
        <v>0</v>
      </c>
      <c r="BU122" s="42">
        <v>1</v>
      </c>
    </row>
    <row r="123" spans="69:75" x14ac:dyDescent="0.15">
      <c r="BQ123" s="41">
        <f t="shared" si="19"/>
        <v>60</v>
      </c>
      <c r="BR123" s="14">
        <f t="shared" si="20"/>
        <v>132</v>
      </c>
      <c r="BS123" s="14">
        <f t="shared" si="21"/>
        <v>8</v>
      </c>
      <c r="BT123" s="14">
        <f t="shared" si="22"/>
        <v>0</v>
      </c>
      <c r="BU123" s="42">
        <v>5</v>
      </c>
    </row>
    <row r="124" spans="69:75" x14ac:dyDescent="0.15">
      <c r="BQ124" s="43">
        <f t="shared" si="19"/>
        <v>50</v>
      </c>
      <c r="BR124" s="44">
        <f t="shared" si="20"/>
        <v>128</v>
      </c>
      <c r="BS124" s="44">
        <f t="shared" si="21"/>
        <v>6</v>
      </c>
      <c r="BT124" s="44">
        <f t="shared" si="22"/>
        <v>0</v>
      </c>
      <c r="BU124" s="45">
        <v>10</v>
      </c>
    </row>
  </sheetData>
  <mergeCells count="75">
    <mergeCell ref="B66:E66"/>
    <mergeCell ref="A56:A58"/>
    <mergeCell ref="B56:B58"/>
    <mergeCell ref="C56:D56"/>
    <mergeCell ref="E56:E58"/>
    <mergeCell ref="C57:D57"/>
    <mergeCell ref="C58:D58"/>
    <mergeCell ref="B61:E62"/>
    <mergeCell ref="A51:A55"/>
    <mergeCell ref="B51:B52"/>
    <mergeCell ref="C51:D51"/>
    <mergeCell ref="E51:E55"/>
    <mergeCell ref="C52:D52"/>
    <mergeCell ref="B53:B55"/>
    <mergeCell ref="C53:D53"/>
    <mergeCell ref="C54:D54"/>
    <mergeCell ref="C55:D55"/>
    <mergeCell ref="A47:A50"/>
    <mergeCell ref="B47:B48"/>
    <mergeCell ref="C47:D47"/>
    <mergeCell ref="E47:E50"/>
    <mergeCell ref="C48:D48"/>
    <mergeCell ref="B49:B50"/>
    <mergeCell ref="C49:D49"/>
    <mergeCell ref="C50:D50"/>
    <mergeCell ref="A39:D40"/>
    <mergeCell ref="E39:E41"/>
    <mergeCell ref="C41:D41"/>
    <mergeCell ref="A42:A46"/>
    <mergeCell ref="B42:B46"/>
    <mergeCell ref="C42:D42"/>
    <mergeCell ref="E42:E46"/>
    <mergeCell ref="C43:D43"/>
    <mergeCell ref="C44:D44"/>
    <mergeCell ref="C45:D45"/>
    <mergeCell ref="C46:D46"/>
    <mergeCell ref="A23:A37"/>
    <mergeCell ref="B23:B27"/>
    <mergeCell ref="C23:C25"/>
    <mergeCell ref="E23:E27"/>
    <mergeCell ref="C26:C27"/>
    <mergeCell ref="B28:B31"/>
    <mergeCell ref="C28:C29"/>
    <mergeCell ref="E28:E31"/>
    <mergeCell ref="B32:B37"/>
    <mergeCell ref="C32:C33"/>
    <mergeCell ref="C34:C37"/>
    <mergeCell ref="E32:E37"/>
    <mergeCell ref="A5:A22"/>
    <mergeCell ref="B5:B14"/>
    <mergeCell ref="C5:C8"/>
    <mergeCell ref="E5:E8"/>
    <mergeCell ref="C9:C11"/>
    <mergeCell ref="E9:E11"/>
    <mergeCell ref="C12:C14"/>
    <mergeCell ref="E12:E14"/>
    <mergeCell ref="B15:B18"/>
    <mergeCell ref="C15:C17"/>
    <mergeCell ref="E15:E18"/>
    <mergeCell ref="B19:B22"/>
    <mergeCell ref="C19:C20"/>
    <mergeCell ref="E19:E22"/>
    <mergeCell ref="C21:C22"/>
    <mergeCell ref="CG2:CG3"/>
    <mergeCell ref="A2:D3"/>
    <mergeCell ref="E2:E4"/>
    <mergeCell ref="BQ2:BQ3"/>
    <mergeCell ref="BR2:BR3"/>
    <mergeCell ref="BS2:BS3"/>
    <mergeCell ref="BT2:BT3"/>
    <mergeCell ref="BU2:BU3"/>
    <mergeCell ref="CC2:CC3"/>
    <mergeCell ref="CD2:CD3"/>
    <mergeCell ref="CE2:CE3"/>
    <mergeCell ref="CF2:CF3"/>
  </mergeCells>
  <phoneticPr fontId="1"/>
  <printOptions horizontalCentered="1"/>
  <pageMargins left="0.59055118110236227" right="0.59055118110236227" top="0.59055118110236227" bottom="0.59055118110236227" header="0.31496062992125984" footer="0.31496062992125984"/>
  <pageSetup paperSize="8" scale="76"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まとめR7</vt:lpstr>
      <vt:lpstr>まとめR6</vt:lpstr>
      <vt:lpstr>R6集約</vt:lpstr>
      <vt:lpstr>R5完成</vt:lpstr>
      <vt:lpstr>まとめR5</vt:lpstr>
      <vt:lpstr>R5集約 </vt:lpstr>
      <vt:lpstr>'R5集約 '!Print_Area</vt:lpstr>
      <vt:lpstr>まとめR5!Print_Area</vt:lpstr>
      <vt:lpstr>まとめR6!Print_Area</vt:lpstr>
      <vt:lpstr>まとめR7!Print_Area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白井　征彰</cp:lastModifiedBy>
  <cp:lastPrinted>2026-03-03T09:22:19Z</cp:lastPrinted>
  <dcterms:created xsi:type="dcterms:W3CDTF">2019-11-19T01:46:55Z</dcterms:created>
  <dcterms:modified xsi:type="dcterms:W3CDTF">2026-03-18T07:35:25Z</dcterms:modified>
</cp:coreProperties>
</file>