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最新版　近畿確認用/"/>
    </mc:Choice>
  </mc:AlternateContent>
  <xr:revisionPtr revIDLastSave="0" documentId="8_{AAC6A46D-8F2C-495F-B1D5-C3043E3A7D46}" xr6:coauthVersionLast="47" xr6:coauthVersionMax="47" xr10:uidLastSave="{00000000-0000-0000-0000-000000000000}"/>
  <bookViews>
    <workbookView xWindow="413" yWindow="0" windowWidth="14174" windowHeight="12308" activeTab="3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</workbook>
</file>

<file path=xl/calcChain.xml><?xml version="1.0" encoding="utf-8"?>
<calcChain xmlns="http://schemas.openxmlformats.org/spreadsheetml/2006/main">
  <c r="AE6" i="7" l="1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X17" i="7" s="1"/>
  <c r="W16" i="7"/>
  <c r="W15" i="7"/>
  <c r="W14" i="7"/>
  <c r="X14" i="7"/>
  <c r="W13" i="7"/>
  <c r="X13" i="7"/>
  <c r="W12" i="7"/>
  <c r="X12" i="7"/>
  <c r="W11" i="7"/>
  <c r="W10" i="7"/>
  <c r="W9" i="7"/>
  <c r="W8" i="7"/>
  <c r="W7" i="7"/>
  <c r="X7" i="7"/>
  <c r="W6" i="7"/>
  <c r="X6" i="7"/>
  <c r="W5" i="7"/>
  <c r="X5" i="7"/>
  <c r="W4" i="7"/>
  <c r="X4" i="7"/>
  <c r="W3" i="7"/>
  <c r="U18" i="7"/>
  <c r="V18" i="7"/>
  <c r="U17" i="7"/>
  <c r="V17" i="7" s="1"/>
  <c r="U16" i="7"/>
  <c r="V16" i="7" s="1"/>
  <c r="U15" i="7"/>
  <c r="U14" i="7"/>
  <c r="U13" i="7"/>
  <c r="V13" i="7" s="1"/>
  <c r="U12" i="7"/>
  <c r="U11" i="7"/>
  <c r="V11" i="7" s="1"/>
  <c r="U10" i="7"/>
  <c r="V10" i="7" s="1"/>
  <c r="AB10" i="7" s="1"/>
  <c r="U9" i="7"/>
  <c r="V9" i="7"/>
  <c r="U8" i="7"/>
  <c r="U7" i="7"/>
  <c r="V7" i="7" s="1"/>
  <c r="U6" i="7"/>
  <c r="V6" i="7" s="1"/>
  <c r="U5" i="7"/>
  <c r="U4" i="7"/>
  <c r="V4" i="7" s="1"/>
  <c r="AB4" i="7" s="1"/>
  <c r="U3" i="7"/>
  <c r="V3" i="7"/>
  <c r="S18" i="7"/>
  <c r="T18" i="7"/>
  <c r="S17" i="7"/>
  <c r="T17" i="7" s="1"/>
  <c r="S16" i="7"/>
  <c r="T16" i="7" s="1"/>
  <c r="S15" i="7"/>
  <c r="T15" i="7"/>
  <c r="S14" i="7"/>
  <c r="T14" i="7"/>
  <c r="S13" i="7"/>
  <c r="T13" i="7" s="1"/>
  <c r="S12" i="7"/>
  <c r="T12" i="7"/>
  <c r="S11" i="7"/>
  <c r="T11" i="7"/>
  <c r="S10" i="7"/>
  <c r="T10" i="7"/>
  <c r="S9" i="7"/>
  <c r="T9" i="7" s="1"/>
  <c r="S8" i="7"/>
  <c r="T8" i="7"/>
  <c r="S7" i="7"/>
  <c r="T7" i="7"/>
  <c r="S6" i="7"/>
  <c r="T6" i="7"/>
  <c r="S5" i="7"/>
  <c r="T5" i="7" s="1"/>
  <c r="S4" i="7"/>
  <c r="T4" i="7"/>
  <c r="S3" i="7"/>
  <c r="T3" i="7"/>
  <c r="Q18" i="7"/>
  <c r="R18" i="7"/>
  <c r="Q17" i="7"/>
  <c r="R17" i="7" s="1"/>
  <c r="Q16" i="7"/>
  <c r="R16" i="7"/>
  <c r="Q15" i="7"/>
  <c r="R15" i="7"/>
  <c r="Q14" i="7"/>
  <c r="R14" i="7"/>
  <c r="Q13" i="7"/>
  <c r="R13" i="7" s="1"/>
  <c r="Q12" i="7"/>
  <c r="R12" i="7"/>
  <c r="Q11" i="7"/>
  <c r="R11" i="7"/>
  <c r="Q10" i="7"/>
  <c r="R10" i="7"/>
  <c r="Q9" i="7"/>
  <c r="R9" i="7" s="1"/>
  <c r="Q8" i="7"/>
  <c r="R8" i="7"/>
  <c r="Q7" i="7"/>
  <c r="R7" i="7"/>
  <c r="AB7" i="7" s="1"/>
  <c r="Q6" i="7"/>
  <c r="R6" i="7"/>
  <c r="Q5" i="7"/>
  <c r="R5" i="7" s="1"/>
  <c r="Q4" i="7"/>
  <c r="R4" i="7"/>
  <c r="Q3" i="7"/>
  <c r="R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P9" i="7"/>
  <c r="O9" i="7"/>
  <c r="L9" i="7"/>
  <c r="K9" i="7"/>
  <c r="J9" i="7"/>
  <c r="I9" i="7"/>
  <c r="G9" i="7"/>
  <c r="F9" i="7"/>
  <c r="E9" i="7"/>
  <c r="D9" i="7"/>
  <c r="X8" i="7"/>
  <c r="V8" i="7"/>
  <c r="AB8" i="7" s="1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12" i="7" s="1"/>
  <c r="A12" i="7" s="1"/>
  <c r="M8" i="7"/>
  <c r="A8" i="7" s="1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X15" i="7"/>
  <c r="X16" i="7"/>
  <c r="X9" i="7"/>
  <c r="V14" i="7"/>
  <c r="X11" i="7"/>
  <c r="AB3" i="7"/>
  <c r="M7" i="7"/>
  <c r="A7" i="7"/>
  <c r="A3" i="7"/>
  <c r="M18" i="7"/>
  <c r="A18" i="7" s="1"/>
  <c r="M6" i="7"/>
  <c r="A6" i="7" s="1"/>
  <c r="AB5" i="7" l="1"/>
  <c r="AB9" i="7"/>
  <c r="AB6" i="7"/>
  <c r="AC6" i="7" s="1"/>
  <c r="M11" i="7"/>
  <c r="A11" i="7" s="1"/>
  <c r="M10" i="7"/>
  <c r="A10" i="7" s="1"/>
  <c r="M4" i="7"/>
  <c r="A4" i="7" s="1"/>
  <c r="M9" i="7"/>
  <c r="A9" i="7" s="1"/>
  <c r="M13" i="7"/>
  <c r="A13" i="7" s="1"/>
  <c r="M17" i="7"/>
  <c r="A17" i="7" s="1"/>
  <c r="M5" i="7"/>
  <c r="A5" i="7" s="1"/>
  <c r="M15" i="7"/>
  <c r="A15" i="7" s="1"/>
  <c r="M14" i="7"/>
  <c r="A14" i="7" s="1"/>
  <c r="M16" i="7"/>
  <c r="A16" i="7" s="1"/>
  <c r="AC9" i="7" l="1"/>
  <c r="AC5" i="7"/>
  <c r="AC7" i="7"/>
  <c r="AC4" i="7"/>
  <c r="AC10" i="7"/>
  <c r="AC3" i="7"/>
  <c r="AC8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<sst xmlns="http://schemas.openxmlformats.org/spreadsheetml/2006/main" count="282" uniqueCount="135">
  <si>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</si>
  <si>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</si>
  <si>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</si>
  <si>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</si>
  <si>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</si>
  <si>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</si>
  <si>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</si>
  <si>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</si>
  <si>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</si>
  <si>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</si>
  <si>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</si>
  <si>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</si>
  <si>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</si>
  <si>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</si>
  <si>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</si>
  <si>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</si>
  <si>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</si>
  <si>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</si>
  <si>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</si>
  <si>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</si>
  <si>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</si>
  <si>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</si>
  <si>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</si>
  <si>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</si>
  <si>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</si>
  <si>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</si>
  <si>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</si>
  <si>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</si>
  <si>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</si>
  <si>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</si>
  <si>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</si>
  <si>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</si>
  <si>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</si>
  <si>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</si>
  <si>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</si>
  <si>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</si>
  <si>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</si>
  <si>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</si>
  <si>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</si>
  <si>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</si>
  <si>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</si>
  <si>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</si>
  <si>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</si>
  <si>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</si>
  <si>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</si>
  <si>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</si>
  <si>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</si>
  <si>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</si>
  <si>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</si>
  <si>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</si>
  <si>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</si>
  <si>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</si>
  <si>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</si>
  <si>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</si>
  <si>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</si>
  <si>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</si>
  <si>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</si>
  <si>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</si>
  <si>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</si>
  <si>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</si>
  <si>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</si>
  <si>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</si>
  <si>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</si>
  <si>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</si>
  <si>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</si>
  <si>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</si>
  <si>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</si>
  <si>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</si>
  <si>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</si>
  <si>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</si>
  <si>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</si>
  <si>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</si>
  <si>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</si>
  <si>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</si>
  <si>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</si>
  <si>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</si>
  <si>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</si>
  <si>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</si>
  <si>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</si>
  <si>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</si>
  <si>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</si>
  <si>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</si>
  <si>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</si>
  <si>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</si>
  <si>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</si>
  <si>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</si>
  <si>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</si>
  <si>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</si>
  <si>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</si>
  <si>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</si>
  <si>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</si>
  <si>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</si>
  <si>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</si>
  <si>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</si>
  <si>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</si>
  <si>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</si>
  <si>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</si>
  <si>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</si>
  <si>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</si>
  <si>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</si>
  <si>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</si>
  <si>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</si>
  <si>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</si>
  <si>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</si>
  <si>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</si>
  <si>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</si>
  <si>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</si>
  <si>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</si>
  <si>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</si>
  <si>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</si>
  <si>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</si>
  <si>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</si>
  <si>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</si>
  <si>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</si>
  <si>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</si>
  <si>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</si>
  <si>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</si>
  <si>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</si>
  <si>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</si>
  <si>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</si>
  <si>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</si>
  <si>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</si>
  <si>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</si>
  <si>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</si>
  <si>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</si>
  <si>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</si>
  <si>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</si>
  <si>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</si>
  <si>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</si>
  <si>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</si>
  <si>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</si>
  <si>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</si>
  <si>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</si>
  <si>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</si>
  <si>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近畿高等学校ソフトテニス選手権大会</t>
    <rPh sb="18" eb="21">
      <t>センシュケン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</si>
</sst>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18" fillId="7" borderId="103" xfId="0" applyFont="1" applyFill="1" applyBorder="1" applyAlignment="1">
      <alignment vertical="center"/>
    </xf>
    <xf numFmtId="0" fontId="18" fillId="7" borderId="104" xfId="0" applyFont="1" applyFill="1" applyBorder="1" applyAlignment="1">
      <alignment vertical="center"/>
    </xf>
    <xf numFmtId="0" fontId="18" fillId="7" borderId="105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6" borderId="103" xfId="0" applyFont="1" applyFill="1" applyBorder="1" applyAlignment="1">
      <alignment horizontal="center" vertical="center"/>
    </xf>
    <xf numFmtId="0" fontId="16" fillId="6" borderId="10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7" xfId="0" applyFont="1" applyFill="1" applyBorder="1" applyAlignment="1">
      <alignment horizontal="distributed" vertical="center" indent="2"/>
    </xf>
    <xf numFmtId="0" fontId="6" fillId="0" borderId="118" xfId="0" applyFont="1" applyFill="1" applyBorder="1" applyAlignment="1">
      <alignment horizontal="distributed" vertical="center" indent="2"/>
    </xf>
    <xf numFmtId="0" fontId="6" fillId="0" borderId="119" xfId="0" applyFont="1" applyFill="1" applyBorder="1" applyAlignment="1">
      <alignment horizontal="distributed" vertical="center" indent="2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123" xfId="0" applyFont="1" applyFill="1" applyBorder="1" applyAlignment="1">
      <alignment horizontal="distributed" vertical="center" indent="5"/>
    </xf>
    <xf numFmtId="0" fontId="12" fillId="0" borderId="124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13" xfId="0" applyFont="1" applyBorder="1" applyAlignment="1">
      <alignment horizontal="left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center" vertical="center" shrinkToFit="1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3" fillId="0" borderId="7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16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6" fillId="9" borderId="18" xfId="0" applyFont="1" applyFill="1" applyBorder="1" applyAlignment="1" applyProtection="1">
      <alignment horizontal="center" vertical="center" wrapText="1"/>
    </xf>
    <xf numFmtId="0" fontId="6" fillId="8" borderId="19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29" xfId="0" applyFont="1" applyFill="1" applyBorder="1" applyAlignment="1" applyProtection="1">
      <alignment horizontal="center" vertical="center" wrapText="1" shrinkToFit="1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29" xfId="0" applyNumberFormat="1" applyFont="1" applyFill="1" applyBorder="1" applyAlignment="1" applyProtection="1">
      <alignment horizontal="center" vertical="center" textRotation="255" shrinkToFi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8" borderId="17" xfId="0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8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31" xfId="0" applyNumberFormat="1" applyFont="1" applyFill="1" applyBorder="1" applyAlignment="1" applyProtection="1">
      <alignment horizontal="center" vertical="center" shrinkToFit="1"/>
    </xf>
    <xf numFmtId="185" fontId="6" fillId="9" borderId="18" xfId="0" applyNumberFormat="1" applyFont="1" applyFill="1" applyBorder="1" applyAlignment="1" applyProtection="1">
      <alignment horizontal="center" vertical="center" wrapText="1"/>
    </xf>
    <xf numFmtId="186" fontId="6" fillId="9" borderId="17" xfId="0" applyNumberFormat="1" applyFont="1" applyFill="1" applyBorder="1" applyAlignment="1" applyProtection="1">
      <alignment horizontal="center" vertical="center" wrapText="1"/>
    </xf>
    <xf numFmtId="186" fontId="6" fillId="9" borderId="18" xfId="0" applyNumberFormat="1" applyFont="1" applyFill="1" applyBorder="1" applyAlignment="1" applyProtection="1">
      <alignment horizontal="center" vertical="center" wrapText="1"/>
    </xf>
    <xf numFmtId="186" fontId="6" fillId="9" borderId="22" xfId="0" applyNumberFormat="1" applyFont="1" applyFill="1" applyBorder="1" applyAlignment="1" applyProtection="1">
      <alignment horizontal="center" vertical="center" wrapText="1"/>
    </xf>
    <xf numFmtId="193" fontId="6" fillId="10" borderId="17" xfId="0" applyNumberFormat="1" applyFont="1" applyFill="1" applyBorder="1" applyAlignment="1" applyProtection="1">
      <alignment horizontal="center" vertical="center" wrapText="1"/>
    </xf>
    <xf numFmtId="193" fontId="6" fillId="10" borderId="18" xfId="0" applyNumberFormat="1" applyFont="1" applyFill="1" applyBorder="1" applyAlignment="1" applyProtection="1">
      <alignment horizontal="center" vertical="center" wrapText="1"/>
    </xf>
    <xf numFmtId="193" fontId="6" fillId="10" borderId="22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opLeftCell="A2" zoomScale="85" zoomScaleNormal="85" workbookViewId="0">
      <selection activeCell="J20" sqref="J20"/>
    </sheetView>
  </sheetViews>
  <sheetFormatPr defaultRowHeight="22.5" customHeight="1" x14ac:dyDescent="0.25"/>
  <cols>
    <col min="1" max="1" width="7" customWidth="1"/>
    <col min="2" max="2" width="6" bestFit="1" customWidth="1"/>
    <col min="3" max="3" width="12.3984375" customWidth="1"/>
    <col min="4" max="4" width="12.1328125" customWidth="1"/>
    <col min="5" max="6" width="10.3984375" customWidth="1"/>
    <col min="7" max="7" width="11.86328125" bestFit="1" customWidth="1"/>
    <col min="8" max="8" width="12.86328125" customWidth="1"/>
    <col min="9" max="10" width="11" customWidth="1"/>
    <col min="11" max="11" width="10.1328125" customWidth="1"/>
    <col min="12" max="14" width="10.73046875" customWidth="1"/>
    <col min="211" max="211" width="9" customWidth="1"/>
    <col min="212" max="212" width="10.46484375" customWidth="1"/>
  </cols>
  <sheetData>
    <row r="1" spans="1:216" ht="39" customHeight="1" thickTop="1" thickBot="1" x14ac:dyDescent="0.3">
      <c r="A1" s="290" t="s">
        <v>59</v>
      </c>
      <c r="B1" s="291"/>
      <c r="C1" s="288" t="s">
        <v>58</v>
      </c>
      <c r="D1" s="289"/>
      <c r="E1" s="289"/>
      <c r="F1" s="289"/>
      <c r="G1" s="289"/>
      <c r="H1" s="289"/>
      <c r="I1" s="289"/>
      <c r="J1" s="289"/>
      <c r="K1" s="275" t="s">
        <v>60</v>
      </c>
      <c r="L1" s="276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25">
      <c r="A2" s="277" t="s">
        <v>0</v>
      </c>
      <c r="B2" s="278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25">
      <c r="A3" s="261" t="s">
        <v>1</v>
      </c>
      <c r="B3" s="262"/>
      <c r="C3" s="43" t="s">
        <v>2</v>
      </c>
      <c r="D3" s="281" t="s">
        <v>11</v>
      </c>
      <c r="E3" s="269"/>
      <c r="F3" s="19"/>
      <c r="G3" s="21"/>
      <c r="H3" s="12" t="s">
        <v>48</v>
      </c>
      <c r="I3" s="13"/>
      <c r="J3" s="13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25">
      <c r="A4" s="261" t="s">
        <v>3</v>
      </c>
      <c r="B4" s="262"/>
      <c r="C4" s="44"/>
      <c r="D4" s="281" t="s">
        <v>11</v>
      </c>
      <c r="E4" s="269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3">
      <c r="A5" s="261" t="s">
        <v>53</v>
      </c>
      <c r="B5" s="262"/>
      <c r="C5" s="284"/>
      <c r="D5" s="285"/>
      <c r="E5" s="295" t="s">
        <v>54</v>
      </c>
      <c r="F5" s="296"/>
      <c r="G5" s="23"/>
      <c r="J5" s="250"/>
      <c r="K5" s="251"/>
      <c r="L5" s="252" t="s">
        <v>127</v>
      </c>
      <c r="M5" s="253"/>
      <c r="N5" s="254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3">
      <c r="A6" s="261" t="s">
        <v>12</v>
      </c>
      <c r="B6" s="262"/>
      <c r="C6" s="284"/>
      <c r="D6" s="285"/>
      <c r="E6" s="22" t="s">
        <v>17</v>
      </c>
      <c r="F6" s="255" t="s">
        <v>65</v>
      </c>
      <c r="G6" s="256"/>
      <c r="H6" s="257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3">
      <c r="A7" s="279" t="s">
        <v>18</v>
      </c>
      <c r="B7" s="280"/>
      <c r="C7" s="284"/>
      <c r="D7" s="285"/>
      <c r="E7" s="258" t="s">
        <v>64</v>
      </c>
      <c r="F7" s="259"/>
      <c r="G7" s="259"/>
      <c r="H7" s="260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3">
      <c r="A8" s="279" t="s">
        <v>19</v>
      </c>
      <c r="B8" s="280"/>
      <c r="C8" s="284"/>
      <c r="D8" s="285"/>
      <c r="E8" s="258" t="s">
        <v>64</v>
      </c>
      <c r="F8" s="259"/>
      <c r="G8" s="259"/>
      <c r="H8" s="260"/>
      <c r="J8" s="203"/>
      <c r="K8" s="204"/>
      <c r="L8" s="205"/>
      <c r="M8" s="205"/>
      <c r="N8" s="212"/>
      <c r="HH8" s="3"/>
    </row>
    <row r="9" spans="1:216" ht="21" customHeight="1" thickTop="1" thickBot="1" x14ac:dyDescent="0.3">
      <c r="A9" s="261" t="s">
        <v>14</v>
      </c>
      <c r="B9" s="262"/>
      <c r="C9" s="286"/>
      <c r="D9" s="287"/>
      <c r="E9" s="255" t="s">
        <v>57</v>
      </c>
      <c r="F9" s="256"/>
      <c r="G9" s="256"/>
      <c r="H9" s="257"/>
      <c r="J9" s="203"/>
      <c r="K9" s="204"/>
      <c r="L9" s="205"/>
      <c r="M9" s="205"/>
      <c r="N9" s="212"/>
    </row>
    <row r="10" spans="1:216" ht="21" customHeight="1" thickTop="1" thickBot="1" x14ac:dyDescent="0.3">
      <c r="A10" s="261" t="s">
        <v>13</v>
      </c>
      <c r="B10" s="262"/>
      <c r="C10" s="270"/>
      <c r="D10" s="271"/>
      <c r="E10" s="272"/>
      <c r="F10" s="272"/>
      <c r="G10" s="272"/>
      <c r="H10" s="273"/>
      <c r="J10" s="206"/>
      <c r="K10" s="207"/>
      <c r="L10" s="208"/>
      <c r="M10" s="208"/>
      <c r="N10" s="213"/>
    </row>
    <row r="11" spans="1:216" ht="21" customHeight="1" thickTop="1" x14ac:dyDescent="0.25">
      <c r="A11" s="261" t="s">
        <v>15</v>
      </c>
      <c r="B11" s="262"/>
      <c r="C11" s="282"/>
      <c r="D11" s="283"/>
      <c r="E11" s="263" t="s">
        <v>56</v>
      </c>
      <c r="F11" s="264"/>
      <c r="G11" s="264"/>
      <c r="H11" s="265"/>
    </row>
    <row r="12" spans="1:216" ht="21" customHeight="1" thickBot="1" x14ac:dyDescent="0.3">
      <c r="A12" s="261" t="s">
        <v>16</v>
      </c>
      <c r="B12" s="262"/>
      <c r="C12" s="293"/>
      <c r="D12" s="294"/>
      <c r="E12" s="266"/>
      <c r="F12" s="267"/>
      <c r="G12" s="267"/>
      <c r="H12" s="268"/>
    </row>
    <row r="13" spans="1:216" ht="21" customHeight="1" thickTop="1" x14ac:dyDescent="0.2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25">
      <c r="A14" s="261" t="s">
        <v>43</v>
      </c>
      <c r="B14" s="262"/>
      <c r="C14" s="27"/>
      <c r="D14" s="269" t="s">
        <v>11</v>
      </c>
      <c r="E14" s="269"/>
    </row>
    <row r="15" spans="1:216" ht="22.5" customHeight="1" x14ac:dyDescent="0.25">
      <c r="A15" s="18"/>
      <c r="B15" s="18"/>
    </row>
    <row r="16" spans="1:216" ht="23.25" customHeight="1" x14ac:dyDescent="0.25">
      <c r="E16" s="274" t="s">
        <v>47</v>
      </c>
      <c r="F16" s="274"/>
      <c r="G16" s="209" t="s">
        <v>31</v>
      </c>
      <c r="H16" s="297" t="s">
        <v>32</v>
      </c>
      <c r="I16" s="297"/>
      <c r="J16" s="298"/>
      <c r="K16" s="1"/>
      <c r="L16" s="1"/>
    </row>
    <row r="17" spans="1:12" ht="25.5" x14ac:dyDescent="0.25">
      <c r="A17" s="292" t="s">
        <v>63</v>
      </c>
      <c r="B17" s="292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6.149999999999999" x14ac:dyDescent="0.25">
      <c r="A18" s="292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6.149999999999999" x14ac:dyDescent="0.25">
      <c r="A19" s="292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6.149999999999999" x14ac:dyDescent="0.25">
      <c r="A20" s="292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6.149999999999999" x14ac:dyDescent="0.25">
      <c r="A21" s="292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6.149999999999999" x14ac:dyDescent="0.25">
      <c r="A22" s="292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6.149999999999999" x14ac:dyDescent="0.25">
      <c r="A23" s="292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6.149999999999999" x14ac:dyDescent="0.25">
      <c r="A24" s="292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6.149999999999999" x14ac:dyDescent="0.25">
      <c r="A25" s="292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6.149999999999999" x14ac:dyDescent="0.25">
      <c r="A26" s="292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6.149999999999999" x14ac:dyDescent="0.25">
      <c r="A27" s="292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6.149999999999999" x14ac:dyDescent="0.25">
      <c r="A28" s="292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6.149999999999999" x14ac:dyDescent="0.25">
      <c r="A29" s="292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6.149999999999999" x14ac:dyDescent="0.25">
      <c r="A30" s="292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6.149999999999999" x14ac:dyDescent="0.25">
      <c r="A31" s="292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6.149999999999999" x14ac:dyDescent="0.25">
      <c r="A32" s="292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6.149999999999999" x14ac:dyDescent="0.25">
      <c r="A33" s="292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6.149999999999999" x14ac:dyDescent="0.25">
      <c r="A34" s="292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6.149999999999999" x14ac:dyDescent="0.25">
      <c r="A35" s="292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6.149999999999999" x14ac:dyDescent="0.25">
      <c r="A36" s="292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6.149999999999999" x14ac:dyDescent="0.25">
      <c r="A37" s="292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6.149999999999999" x14ac:dyDescent="0.25">
      <c r="A38" s="292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6.149999999999999" x14ac:dyDescent="0.25">
      <c r="A39" s="292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6.149999999999999" x14ac:dyDescent="0.25">
      <c r="A40" s="292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6.149999999999999" x14ac:dyDescent="0.25">
      <c r="A41" s="292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6.149999999999999" x14ac:dyDescent="0.25">
      <c r="A42" s="292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6.149999999999999" x14ac:dyDescent="0.25">
      <c r="A43" s="292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6.149999999999999" x14ac:dyDescent="0.25">
      <c r="A44" s="292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6.149999999999999" x14ac:dyDescent="0.25">
      <c r="A45" s="292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6.149999999999999" x14ac:dyDescent="0.25">
      <c r="A46" s="292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6.149999999999999" x14ac:dyDescent="0.25">
      <c r="A47" s="292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6.149999999999999" x14ac:dyDescent="0.25">
      <c r="A48" s="292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6.149999999999999" x14ac:dyDescent="0.25">
      <c r="A49" s="292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3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C1:J1"/>
    <mergeCell ref="A1:B1"/>
    <mergeCell ref="E9:H9"/>
    <mergeCell ref="A18:A19"/>
    <mergeCell ref="C12:D12"/>
    <mergeCell ref="E5:F5"/>
    <mergeCell ref="A17:B17"/>
    <mergeCell ref="H16:J16"/>
    <mergeCell ref="A12:B12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J5:K5"/>
    <mergeCell ref="L5:N5"/>
    <mergeCell ref="F6:H6"/>
    <mergeCell ref="E7:H7"/>
    <mergeCell ref="E8:H8"/>
    <mergeCell ref="A14:B14"/>
    <mergeCell ref="E11:H12"/>
    <mergeCell ref="D14:E14"/>
    <mergeCell ref="C10:H10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ColWidth="9" defaultRowHeight="12.75" x14ac:dyDescent="0.25"/>
  <cols>
    <col min="1" max="1" width="5.265625" style="5" bestFit="1" customWidth="1"/>
    <col min="2" max="2" width="3.3984375" style="5" bestFit="1" customWidth="1"/>
    <col min="3" max="3" width="3.73046875" style="5" customWidth="1"/>
    <col min="4" max="4" width="7.73046875" style="5" bestFit="1" customWidth="1"/>
    <col min="5" max="5" width="9.59765625" style="5" customWidth="1"/>
    <col min="6" max="6" width="7.46484375" style="5" customWidth="1"/>
    <col min="7" max="7" width="16.46484375" style="5" customWidth="1"/>
    <col min="8" max="8" width="3.59765625" style="5" customWidth="1"/>
    <col min="9" max="9" width="9.46484375" style="5" bestFit="1" customWidth="1"/>
    <col min="10" max="10" width="5.1328125" style="5" bestFit="1" customWidth="1"/>
    <col min="11" max="11" width="21.46484375" style="5" customWidth="1"/>
    <col min="12" max="16384" width="9" style="5"/>
  </cols>
  <sheetData>
    <row r="1" spans="1:11" ht="16.149999999999999" x14ac:dyDescent="0.25">
      <c r="A1" s="334" t="str">
        <f>"令和"&amp;入力用!C2&amp;"年度　近畿高等学校ソフトテニス選手権大会"</f>
        <v>令和5年度　近畿高等学校ソフトテニス選手権大会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24.75" customHeight="1" x14ac:dyDescent="0.25">
      <c r="A2" s="333" t="s">
        <v>39</v>
      </c>
      <c r="B2" s="333"/>
      <c r="C2" s="333"/>
      <c r="D2" s="333"/>
      <c r="E2" s="333"/>
      <c r="F2" s="333"/>
      <c r="G2" s="333"/>
      <c r="H2" s="333"/>
      <c r="I2" s="333"/>
      <c r="J2" s="333"/>
      <c r="K2" s="15" t="str">
        <f>入力用!C3</f>
        <v>男子</v>
      </c>
    </row>
    <row r="3" spans="1:11" ht="21.75" customHeight="1" x14ac:dyDescent="0.25">
      <c r="A3" s="312">
        <f>入力用!C4</f>
        <v>0</v>
      </c>
      <c r="B3" s="313"/>
      <c r="C3" s="313"/>
      <c r="D3" s="314"/>
      <c r="E3" s="331" t="s">
        <v>49</v>
      </c>
      <c r="F3" s="326"/>
      <c r="G3" s="320">
        <f>入力用!C5</f>
        <v>0</v>
      </c>
      <c r="H3" s="321"/>
      <c r="I3" s="24"/>
      <c r="J3" s="337" t="s">
        <v>50</v>
      </c>
      <c r="K3" s="25">
        <f>入力用!C11</f>
        <v>0</v>
      </c>
    </row>
    <row r="4" spans="1:11" ht="21.75" customHeight="1" x14ac:dyDescent="0.25">
      <c r="A4" s="315"/>
      <c r="B4" s="316"/>
      <c r="C4" s="316"/>
      <c r="D4" s="317"/>
      <c r="E4" s="342" t="s">
        <v>40</v>
      </c>
      <c r="F4" s="343"/>
      <c r="G4" s="322">
        <f>入力用!C6</f>
        <v>0</v>
      </c>
      <c r="H4" s="323"/>
      <c r="I4" s="6" t="s">
        <v>17</v>
      </c>
      <c r="J4" s="301"/>
      <c r="K4" s="26">
        <f>入力用!C12</f>
        <v>0</v>
      </c>
    </row>
    <row r="5" spans="1:11" ht="21.75" customHeight="1" x14ac:dyDescent="0.25">
      <c r="A5" s="7" t="s">
        <v>13</v>
      </c>
      <c r="B5" s="8" t="s">
        <v>51</v>
      </c>
      <c r="C5" s="336">
        <f>入力用!C9</f>
        <v>0</v>
      </c>
      <c r="D5" s="318"/>
      <c r="E5" s="318">
        <f>入力用!C10</f>
        <v>0</v>
      </c>
      <c r="F5" s="318"/>
      <c r="G5" s="318"/>
      <c r="H5" s="318"/>
      <c r="I5" s="318"/>
      <c r="J5" s="318"/>
      <c r="K5" s="319"/>
    </row>
    <row r="6" spans="1:11" ht="9.75" customHeight="1" x14ac:dyDescent="0.25"/>
    <row r="7" spans="1:11" ht="18.75" customHeight="1" x14ac:dyDescent="0.25">
      <c r="G7" s="9" t="s">
        <v>36</v>
      </c>
      <c r="H7" s="338" t="str">
        <f>入力用!C7&amp;"　　　印  "</f>
        <v xml:space="preserve">　　　印  </v>
      </c>
      <c r="I7" s="338"/>
      <c r="J7" s="338"/>
      <c r="K7" s="338"/>
    </row>
    <row r="8" spans="1:11" ht="15.75" customHeight="1" x14ac:dyDescent="0.25"/>
    <row r="9" spans="1:11" ht="18.75" customHeight="1" x14ac:dyDescent="0.25">
      <c r="G9" s="9" t="s">
        <v>37</v>
      </c>
      <c r="H9" s="338" t="str">
        <f>入力用!C8&amp;"　　　印  "</f>
        <v xml:space="preserve">　　　印  </v>
      </c>
      <c r="I9" s="338"/>
      <c r="J9" s="338"/>
      <c r="K9" s="338"/>
    </row>
    <row r="10" spans="1:11" ht="9.75" customHeight="1" x14ac:dyDescent="0.25"/>
    <row r="11" spans="1:11" ht="21" customHeight="1" x14ac:dyDescent="0.25">
      <c r="A11" s="10"/>
      <c r="B11" s="339" t="s">
        <v>34</v>
      </c>
      <c r="C11" s="340"/>
      <c r="D11" s="340"/>
      <c r="E11" s="341"/>
      <c r="F11" s="7" t="s">
        <v>38</v>
      </c>
      <c r="G11" s="7" t="s">
        <v>35</v>
      </c>
      <c r="H11" s="335" t="s">
        <v>133</v>
      </c>
      <c r="I11" s="335"/>
      <c r="J11" s="335"/>
      <c r="K11" s="335"/>
    </row>
    <row r="12" spans="1:11" ht="18" customHeight="1" x14ac:dyDescent="0.25">
      <c r="A12" s="328">
        <v>1</v>
      </c>
      <c r="B12" s="331" t="s">
        <v>52</v>
      </c>
      <c r="C12" s="332"/>
      <c r="D12" s="326" t="str">
        <f>入力用!E18&amp;"　"&amp;入力用!F18</f>
        <v>　</v>
      </c>
      <c r="E12" s="327"/>
      <c r="F12" s="347" t="str">
        <f>入力用!G18&amp;" 年"</f>
        <v xml:space="preserve"> 年</v>
      </c>
      <c r="G12" s="324" t="str">
        <f>IF(入力用!H18="","",入力用!H18)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"&amp;入力用!I18&amp;" ]"</f>
        <v>[  ]</v>
      </c>
    </row>
    <row r="13" spans="1:11" ht="18" customHeight="1" x14ac:dyDescent="0.25">
      <c r="A13" s="329"/>
      <c r="B13" s="344" t="str">
        <f>入力用!C18&amp;"　"&amp;入力用!D18</f>
        <v>　</v>
      </c>
      <c r="C13" s="345"/>
      <c r="D13" s="345"/>
      <c r="E13" s="346"/>
      <c r="F13" s="348"/>
      <c r="G13" s="325"/>
      <c r="H13" s="301" t="str">
        <f>"令和"&amp;入力用!$C$2-1&amp;"年度インドア"</f>
        <v>令和4年度インドア</v>
      </c>
      <c r="I13" s="302"/>
      <c r="J13" s="302"/>
      <c r="K13" s="246" t="str">
        <f>"[ "&amp;入力用!J18&amp;" ]"</f>
        <v>[  ]</v>
      </c>
    </row>
    <row r="14" spans="1:11" ht="18" customHeight="1" x14ac:dyDescent="0.25">
      <c r="A14" s="329"/>
      <c r="B14" s="331" t="s">
        <v>52</v>
      </c>
      <c r="C14" s="332"/>
      <c r="D14" s="326" t="str">
        <f>入力用!E19&amp;"　"&amp;入力用!F19</f>
        <v>　</v>
      </c>
      <c r="E14" s="327"/>
      <c r="F14" s="347" t="str">
        <f>入力用!G19&amp;" 年"</f>
        <v xml:space="preserve"> 年</v>
      </c>
      <c r="G14" s="324" t="str">
        <f>IF(入力用!H19="","",入力用!H19)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"&amp;入力用!I19&amp;" ]"</f>
        <v>[  ]</v>
      </c>
    </row>
    <row r="15" spans="1:11" ht="18" customHeight="1" x14ac:dyDescent="0.25">
      <c r="A15" s="330"/>
      <c r="B15" s="344" t="str">
        <f>入力用!C19&amp;"　"&amp;入力用!D19</f>
        <v>　</v>
      </c>
      <c r="C15" s="345"/>
      <c r="D15" s="345"/>
      <c r="E15" s="346"/>
      <c r="F15" s="348"/>
      <c r="G15" s="325"/>
      <c r="H15" s="301" t="str">
        <f>"令和"&amp;入力用!$C$2-1&amp;"年度インドア"</f>
        <v>令和4年度インドア</v>
      </c>
      <c r="I15" s="302"/>
      <c r="J15" s="302"/>
      <c r="K15" s="246" t="str">
        <f>"[ "&amp;入力用!J19&amp;" ]"</f>
        <v>[  ]</v>
      </c>
    </row>
    <row r="16" spans="1:11" ht="18" customHeight="1" x14ac:dyDescent="0.25">
      <c r="A16" s="328">
        <v>2</v>
      </c>
      <c r="B16" s="331" t="s">
        <v>52</v>
      </c>
      <c r="C16" s="332"/>
      <c r="D16" s="326" t="str">
        <f>入力用!E20&amp;"　"&amp;入力用!F20</f>
        <v>　</v>
      </c>
      <c r="E16" s="327"/>
      <c r="F16" s="347" t="str">
        <f>入力用!G20&amp;" 年"</f>
        <v xml:space="preserve"> 年</v>
      </c>
      <c r="G16" s="324" t="str">
        <f>IF(入力用!H20="","",入力用!H20)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"&amp;入力用!I20&amp;" ]"</f>
        <v>[  ]</v>
      </c>
    </row>
    <row r="17" spans="1:11" ht="18" customHeight="1" x14ac:dyDescent="0.25">
      <c r="A17" s="329"/>
      <c r="B17" s="344" t="str">
        <f>入力用!C20&amp;"　"&amp;入力用!D20</f>
        <v>　</v>
      </c>
      <c r="C17" s="345"/>
      <c r="D17" s="345"/>
      <c r="E17" s="346"/>
      <c r="F17" s="348"/>
      <c r="G17" s="325"/>
      <c r="H17" s="301" t="str">
        <f>"令和"&amp;入力用!$C$2-1&amp;"年度インドア"</f>
        <v>令和4年度インドア</v>
      </c>
      <c r="I17" s="302"/>
      <c r="J17" s="302"/>
      <c r="K17" s="246" t="str">
        <f>"[ "&amp;入力用!J20&amp;" ]"</f>
        <v>[  ]</v>
      </c>
    </row>
    <row r="18" spans="1:11" ht="18" customHeight="1" x14ac:dyDescent="0.25">
      <c r="A18" s="329"/>
      <c r="B18" s="331" t="s">
        <v>52</v>
      </c>
      <c r="C18" s="332"/>
      <c r="D18" s="326" t="str">
        <f>入力用!E21&amp;"　"&amp;入力用!F21</f>
        <v>　</v>
      </c>
      <c r="E18" s="327"/>
      <c r="F18" s="347" t="str">
        <f>入力用!G21&amp;" 年"</f>
        <v xml:space="preserve"> 年</v>
      </c>
      <c r="G18" s="324" t="str">
        <f>IF(入力用!H21="","",入力用!H21)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"&amp;入力用!I21&amp;" ]"</f>
        <v>[  ]</v>
      </c>
    </row>
    <row r="19" spans="1:11" ht="18" customHeight="1" x14ac:dyDescent="0.25">
      <c r="A19" s="330"/>
      <c r="B19" s="344" t="str">
        <f>入力用!C21&amp;"　"&amp;入力用!D21</f>
        <v>　</v>
      </c>
      <c r="C19" s="345"/>
      <c r="D19" s="345"/>
      <c r="E19" s="346"/>
      <c r="F19" s="348"/>
      <c r="G19" s="325"/>
      <c r="H19" s="301" t="str">
        <f>"令和"&amp;入力用!$C$2-1&amp;"年度インドア"</f>
        <v>令和4年度インドア</v>
      </c>
      <c r="I19" s="302"/>
      <c r="J19" s="302"/>
      <c r="K19" s="246" t="str">
        <f>"[ "&amp;入力用!J21&amp;" ]"</f>
        <v>[  ]</v>
      </c>
    </row>
    <row r="20" spans="1:11" ht="18" customHeight="1" x14ac:dyDescent="0.25">
      <c r="A20" s="328">
        <v>3</v>
      </c>
      <c r="B20" s="331" t="s">
        <v>52</v>
      </c>
      <c r="C20" s="332"/>
      <c r="D20" s="326" t="str">
        <f>入力用!E22&amp;"　"&amp;入力用!F22</f>
        <v>　</v>
      </c>
      <c r="E20" s="327"/>
      <c r="F20" s="347" t="str">
        <f>入力用!G22&amp;" 年"</f>
        <v xml:space="preserve"> 年</v>
      </c>
      <c r="G20" s="324" t="str">
        <f>IF(入力用!H22="","",入力用!H22)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"&amp;入力用!I22&amp;" ]"</f>
        <v>[  ]</v>
      </c>
    </row>
    <row r="21" spans="1:11" ht="18" customHeight="1" x14ac:dyDescent="0.25">
      <c r="A21" s="329"/>
      <c r="B21" s="344" t="str">
        <f>入力用!C22&amp;"　"&amp;入力用!D22</f>
        <v>　</v>
      </c>
      <c r="C21" s="345"/>
      <c r="D21" s="345"/>
      <c r="E21" s="346"/>
      <c r="F21" s="348"/>
      <c r="G21" s="325"/>
      <c r="H21" s="301" t="str">
        <f>"令和"&amp;入力用!$C$2-1&amp;"年度インドア"</f>
        <v>令和4年度インドア</v>
      </c>
      <c r="I21" s="302"/>
      <c r="J21" s="302"/>
      <c r="K21" s="246" t="str">
        <f>"[ "&amp;入力用!J22&amp;" ]"</f>
        <v>[  ]</v>
      </c>
    </row>
    <row r="22" spans="1:11" ht="18" customHeight="1" x14ac:dyDescent="0.25">
      <c r="A22" s="329"/>
      <c r="B22" s="331" t="s">
        <v>52</v>
      </c>
      <c r="C22" s="332"/>
      <c r="D22" s="326" t="str">
        <f>入力用!E23&amp;"　"&amp;入力用!F23</f>
        <v>　</v>
      </c>
      <c r="E22" s="327"/>
      <c r="F22" s="347" t="str">
        <f>入力用!G23&amp;" 年"</f>
        <v xml:space="preserve"> 年</v>
      </c>
      <c r="G22" s="324" t="str">
        <f>IF(入力用!H23="","",入力用!H23)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"&amp;入力用!I23&amp;" ]"</f>
        <v>[  ]</v>
      </c>
    </row>
    <row r="23" spans="1:11" ht="18" customHeight="1" x14ac:dyDescent="0.25">
      <c r="A23" s="330"/>
      <c r="B23" s="344" t="str">
        <f>入力用!C23&amp;"　"&amp;入力用!D23</f>
        <v>　</v>
      </c>
      <c r="C23" s="345"/>
      <c r="D23" s="345"/>
      <c r="E23" s="346"/>
      <c r="F23" s="348"/>
      <c r="G23" s="325"/>
      <c r="H23" s="301" t="str">
        <f>"令和"&amp;入力用!$C$2-1&amp;"年度インドア"</f>
        <v>令和4年度インドア</v>
      </c>
      <c r="I23" s="302"/>
      <c r="J23" s="302"/>
      <c r="K23" s="246" t="str">
        <f>"[ "&amp;入力用!J23&amp;" ]"</f>
        <v>[  ]</v>
      </c>
    </row>
    <row r="24" spans="1:11" ht="18" customHeight="1" x14ac:dyDescent="0.25">
      <c r="A24" s="328">
        <v>4</v>
      </c>
      <c r="B24" s="331" t="s">
        <v>52</v>
      </c>
      <c r="C24" s="332"/>
      <c r="D24" s="326" t="str">
        <f>入力用!E24&amp;"　"&amp;入力用!F24</f>
        <v>　</v>
      </c>
      <c r="E24" s="327"/>
      <c r="F24" s="347" t="str">
        <f>入力用!G24&amp;" 年"</f>
        <v xml:space="preserve"> 年</v>
      </c>
      <c r="G24" s="324" t="str">
        <f>IF(入力用!H24="","",入力用!H24)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"&amp;入力用!I24&amp;" ]"</f>
        <v>[  ]</v>
      </c>
    </row>
    <row r="25" spans="1:11" ht="18" customHeight="1" x14ac:dyDescent="0.25">
      <c r="A25" s="329"/>
      <c r="B25" s="344" t="str">
        <f>入力用!C24&amp;"　"&amp;入力用!D24</f>
        <v>　</v>
      </c>
      <c r="C25" s="345"/>
      <c r="D25" s="345"/>
      <c r="E25" s="346"/>
      <c r="F25" s="348"/>
      <c r="G25" s="325"/>
      <c r="H25" s="301" t="str">
        <f>"令和"&amp;入力用!$C$2-1&amp;"年度インドア"</f>
        <v>令和4年度インドア</v>
      </c>
      <c r="I25" s="302"/>
      <c r="J25" s="302"/>
      <c r="K25" s="246" t="str">
        <f>"[ "&amp;入力用!J24&amp;" ]"</f>
        <v>[  ]</v>
      </c>
    </row>
    <row r="26" spans="1:11" ht="18" customHeight="1" x14ac:dyDescent="0.25">
      <c r="A26" s="329"/>
      <c r="B26" s="331" t="s">
        <v>52</v>
      </c>
      <c r="C26" s="332"/>
      <c r="D26" s="326" t="str">
        <f>入力用!E25&amp;"　"&amp;入力用!F25</f>
        <v>　</v>
      </c>
      <c r="E26" s="327"/>
      <c r="F26" s="347" t="str">
        <f>入力用!G25&amp;" 年"</f>
        <v xml:space="preserve"> 年</v>
      </c>
      <c r="G26" s="324" t="str">
        <f>IF(入力用!H25="","",入力用!H25)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"&amp;入力用!I25&amp;" ]"</f>
        <v>[  ]</v>
      </c>
    </row>
    <row r="27" spans="1:11" ht="18" customHeight="1" x14ac:dyDescent="0.25">
      <c r="A27" s="330"/>
      <c r="B27" s="344" t="str">
        <f>入力用!C25&amp;"　"&amp;入力用!D25</f>
        <v>　</v>
      </c>
      <c r="C27" s="345"/>
      <c r="D27" s="345"/>
      <c r="E27" s="346"/>
      <c r="F27" s="348"/>
      <c r="G27" s="325"/>
      <c r="H27" s="301" t="str">
        <f>"令和"&amp;入力用!$C$2-1&amp;"年度インドア"</f>
        <v>令和4年度インドア</v>
      </c>
      <c r="I27" s="302"/>
      <c r="J27" s="302"/>
      <c r="K27" s="246" t="str">
        <f>"[ "&amp;入力用!J25&amp;" ]"</f>
        <v>[  ]</v>
      </c>
    </row>
    <row r="28" spans="1:11" ht="18" customHeight="1" x14ac:dyDescent="0.25">
      <c r="A28" s="328">
        <v>5</v>
      </c>
      <c r="B28" s="331" t="s">
        <v>52</v>
      </c>
      <c r="C28" s="332"/>
      <c r="D28" s="326" t="str">
        <f>入力用!E26&amp;"　"&amp;入力用!F26</f>
        <v>　</v>
      </c>
      <c r="E28" s="327"/>
      <c r="F28" s="347" t="str">
        <f>入力用!G26&amp;" 年"</f>
        <v xml:space="preserve"> 年</v>
      </c>
      <c r="G28" s="324" t="str">
        <f>IF(入力用!H26="","",入力用!H26)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"&amp;入力用!I26&amp;" ]"</f>
        <v>[  ]</v>
      </c>
    </row>
    <row r="29" spans="1:11" ht="18" customHeight="1" x14ac:dyDescent="0.25">
      <c r="A29" s="329"/>
      <c r="B29" s="344" t="str">
        <f>入力用!C26&amp;"　"&amp;入力用!D26</f>
        <v>　</v>
      </c>
      <c r="C29" s="345"/>
      <c r="D29" s="345"/>
      <c r="E29" s="346"/>
      <c r="F29" s="348"/>
      <c r="G29" s="325"/>
      <c r="H29" s="301" t="str">
        <f>"令和"&amp;入力用!$C$2-1&amp;"年度インドア"</f>
        <v>令和4年度インドア</v>
      </c>
      <c r="I29" s="302"/>
      <c r="J29" s="302"/>
      <c r="K29" s="246" t="str">
        <f>"[ "&amp;入力用!J26&amp;" ]"</f>
        <v>[  ]</v>
      </c>
    </row>
    <row r="30" spans="1:11" ht="18" customHeight="1" x14ac:dyDescent="0.25">
      <c r="A30" s="329"/>
      <c r="B30" s="331" t="s">
        <v>52</v>
      </c>
      <c r="C30" s="332"/>
      <c r="D30" s="326" t="str">
        <f>入力用!E27&amp;"　"&amp;入力用!F27</f>
        <v>　</v>
      </c>
      <c r="E30" s="327"/>
      <c r="F30" s="347" t="str">
        <f>入力用!G27&amp;" 年"</f>
        <v xml:space="preserve"> 年</v>
      </c>
      <c r="G30" s="324" t="str">
        <f>IF(入力用!H27="","",入力用!H27)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"&amp;入力用!I27&amp;" ]"</f>
        <v>[  ]</v>
      </c>
    </row>
    <row r="31" spans="1:11" ht="18" customHeight="1" x14ac:dyDescent="0.25">
      <c r="A31" s="330"/>
      <c r="B31" s="344" t="str">
        <f>入力用!C27&amp;"　"&amp;入力用!D27</f>
        <v>　</v>
      </c>
      <c r="C31" s="345"/>
      <c r="D31" s="345"/>
      <c r="E31" s="346"/>
      <c r="F31" s="348"/>
      <c r="G31" s="325"/>
      <c r="H31" s="301" t="str">
        <f>"令和"&amp;入力用!$C$2-1&amp;"年度インドア"</f>
        <v>令和4年度インドア</v>
      </c>
      <c r="I31" s="302"/>
      <c r="J31" s="302"/>
      <c r="K31" s="246" t="str">
        <f>"[ "&amp;入力用!J27&amp;" ]"</f>
        <v>[  ]</v>
      </c>
    </row>
    <row r="32" spans="1:11" ht="18" customHeight="1" x14ac:dyDescent="0.25">
      <c r="A32" s="328">
        <v>6</v>
      </c>
      <c r="B32" s="331" t="s">
        <v>52</v>
      </c>
      <c r="C32" s="332"/>
      <c r="D32" s="326" t="str">
        <f>入力用!E28&amp;"　"&amp;入力用!F28</f>
        <v>　</v>
      </c>
      <c r="E32" s="327"/>
      <c r="F32" s="347" t="str">
        <f>入力用!G28&amp;" 年"</f>
        <v xml:space="preserve"> 年</v>
      </c>
      <c r="G32" s="324" t="str">
        <f>IF(入力用!H28="","",入力用!H28)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"&amp;入力用!I28&amp;" ]"</f>
        <v>[  ]</v>
      </c>
    </row>
    <row r="33" spans="1:11" ht="18" customHeight="1" x14ac:dyDescent="0.25">
      <c r="A33" s="329"/>
      <c r="B33" s="344" t="str">
        <f>入力用!C28&amp;"　"&amp;入力用!D28</f>
        <v>　</v>
      </c>
      <c r="C33" s="345"/>
      <c r="D33" s="345"/>
      <c r="E33" s="346"/>
      <c r="F33" s="348"/>
      <c r="G33" s="325"/>
      <c r="H33" s="301" t="str">
        <f>"令和"&amp;入力用!$C$2-1&amp;"年度インドア"</f>
        <v>令和4年度インドア</v>
      </c>
      <c r="I33" s="302"/>
      <c r="J33" s="302"/>
      <c r="K33" s="246" t="str">
        <f>"[ "&amp;入力用!J28&amp;" ]"</f>
        <v>[  ]</v>
      </c>
    </row>
    <row r="34" spans="1:11" ht="18" customHeight="1" x14ac:dyDescent="0.25">
      <c r="A34" s="329"/>
      <c r="B34" s="331" t="s">
        <v>52</v>
      </c>
      <c r="C34" s="332"/>
      <c r="D34" s="326" t="str">
        <f>入力用!E29&amp;"　"&amp;入力用!F29</f>
        <v>　</v>
      </c>
      <c r="E34" s="327"/>
      <c r="F34" s="347" t="str">
        <f>入力用!G29&amp;" 年"</f>
        <v xml:space="preserve"> 年</v>
      </c>
      <c r="G34" s="324" t="str">
        <f>IF(入力用!H29="","",入力用!H29)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"&amp;入力用!I29&amp;" ]"</f>
        <v>[  ]</v>
      </c>
    </row>
    <row r="35" spans="1:11" ht="18" customHeight="1" x14ac:dyDescent="0.25">
      <c r="A35" s="330"/>
      <c r="B35" s="344" t="str">
        <f>入力用!C29&amp;"　"&amp;入力用!D29</f>
        <v>　</v>
      </c>
      <c r="C35" s="345"/>
      <c r="D35" s="345"/>
      <c r="E35" s="346"/>
      <c r="F35" s="348"/>
      <c r="G35" s="325"/>
      <c r="H35" s="301" t="str">
        <f>"令和"&amp;入力用!$C$2-1&amp;"年度インドア"</f>
        <v>令和4年度インドア</v>
      </c>
      <c r="I35" s="302"/>
      <c r="J35" s="302"/>
      <c r="K35" s="246" t="str">
        <f>"[ "&amp;入力用!J29&amp;" ]"</f>
        <v>[  ]</v>
      </c>
    </row>
    <row r="36" spans="1:11" ht="18" customHeight="1" x14ac:dyDescent="0.25">
      <c r="A36" s="328">
        <v>7</v>
      </c>
      <c r="B36" s="331" t="s">
        <v>52</v>
      </c>
      <c r="C36" s="332"/>
      <c r="D36" s="326" t="str">
        <f>入力用!E30&amp;"　"&amp;入力用!F30</f>
        <v>　</v>
      </c>
      <c r="E36" s="327"/>
      <c r="F36" s="347" t="str">
        <f>入力用!G30&amp;" 年"</f>
        <v xml:space="preserve"> 年</v>
      </c>
      <c r="G36" s="324" t="str">
        <f>IF(入力用!H30="","",入力用!H30)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"&amp;入力用!I30&amp;" ]"</f>
        <v>[  ]</v>
      </c>
    </row>
    <row r="37" spans="1:11" ht="18" customHeight="1" x14ac:dyDescent="0.25">
      <c r="A37" s="329"/>
      <c r="B37" s="344" t="str">
        <f>入力用!C30&amp;"　"&amp;入力用!D30</f>
        <v>　</v>
      </c>
      <c r="C37" s="345"/>
      <c r="D37" s="345"/>
      <c r="E37" s="346"/>
      <c r="F37" s="348"/>
      <c r="G37" s="325"/>
      <c r="H37" s="301" t="str">
        <f>"令和"&amp;入力用!$C$2-1&amp;"年度インドア"</f>
        <v>令和4年度インドア</v>
      </c>
      <c r="I37" s="302"/>
      <c r="J37" s="302"/>
      <c r="K37" s="246" t="str">
        <f>"[ "&amp;入力用!J30&amp;" ]"</f>
        <v>[  ]</v>
      </c>
    </row>
    <row r="38" spans="1:11" ht="18" customHeight="1" x14ac:dyDescent="0.25">
      <c r="A38" s="329"/>
      <c r="B38" s="331" t="s">
        <v>52</v>
      </c>
      <c r="C38" s="332"/>
      <c r="D38" s="326" t="str">
        <f>入力用!E31&amp;"　"&amp;入力用!F31</f>
        <v>　</v>
      </c>
      <c r="E38" s="327"/>
      <c r="F38" s="347" t="str">
        <f>入力用!G31&amp;" 年"</f>
        <v xml:space="preserve"> 年</v>
      </c>
      <c r="G38" s="324" t="str">
        <f>IF(入力用!H31="","",入力用!H31)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"&amp;入力用!I31&amp;" ]"</f>
        <v>[  ]</v>
      </c>
    </row>
    <row r="39" spans="1:11" ht="18" customHeight="1" x14ac:dyDescent="0.25">
      <c r="A39" s="330"/>
      <c r="B39" s="344" t="str">
        <f>入力用!C31&amp;"　"&amp;入力用!D31</f>
        <v>　</v>
      </c>
      <c r="C39" s="345"/>
      <c r="D39" s="345"/>
      <c r="E39" s="346"/>
      <c r="F39" s="348"/>
      <c r="G39" s="325"/>
      <c r="H39" s="301" t="str">
        <f>"令和"&amp;入力用!$C$2-1&amp;"年度インドア"</f>
        <v>令和4年度インドア</v>
      </c>
      <c r="I39" s="302"/>
      <c r="J39" s="302"/>
      <c r="K39" s="246" t="str">
        <f>"[ "&amp;入力用!J31&amp;" ]"</f>
        <v>[  ]</v>
      </c>
    </row>
    <row r="40" spans="1:11" ht="18" customHeight="1" x14ac:dyDescent="0.25">
      <c r="A40" s="328">
        <v>8</v>
      </c>
      <c r="B40" s="331" t="s">
        <v>49</v>
      </c>
      <c r="C40" s="332"/>
      <c r="D40" s="326" t="str">
        <f>入力用!E32&amp;"　"&amp;入力用!F32</f>
        <v>　</v>
      </c>
      <c r="E40" s="327"/>
      <c r="F40" s="347" t="str">
        <f>入力用!G32&amp;" 年"</f>
        <v xml:space="preserve"> 年</v>
      </c>
      <c r="G40" s="324" t="str">
        <f>IF(入力用!H32="","",入力用!H32)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"&amp;入力用!I32&amp;" ]"</f>
        <v>[  ]</v>
      </c>
    </row>
    <row r="41" spans="1:11" ht="18" customHeight="1" x14ac:dyDescent="0.25">
      <c r="A41" s="329"/>
      <c r="B41" s="344" t="str">
        <f>入力用!C32&amp;"　"&amp;入力用!D32</f>
        <v>　</v>
      </c>
      <c r="C41" s="345"/>
      <c r="D41" s="345"/>
      <c r="E41" s="346"/>
      <c r="F41" s="348"/>
      <c r="G41" s="325"/>
      <c r="H41" s="301" t="str">
        <f>"令和"&amp;入力用!$C$2-1&amp;"年度インドア"</f>
        <v>令和4年度インドア</v>
      </c>
      <c r="I41" s="302"/>
      <c r="J41" s="302"/>
      <c r="K41" s="246" t="str">
        <f>"[ "&amp;入力用!J32&amp;" ]"</f>
        <v>[  ]</v>
      </c>
    </row>
    <row r="42" spans="1:11" ht="18" customHeight="1" x14ac:dyDescent="0.25">
      <c r="A42" s="329"/>
      <c r="B42" s="331" t="s">
        <v>49</v>
      </c>
      <c r="C42" s="332"/>
      <c r="D42" s="326" t="str">
        <f>入力用!E33&amp;"　"&amp;入力用!F33</f>
        <v>　</v>
      </c>
      <c r="E42" s="327"/>
      <c r="F42" s="347" t="str">
        <f>入力用!G33&amp;" 年"</f>
        <v xml:space="preserve"> 年</v>
      </c>
      <c r="G42" s="324" t="str">
        <f>IF(入力用!H33="","",入力用!H33)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"&amp;入力用!I33&amp;" ]"</f>
        <v>[  ]</v>
      </c>
    </row>
    <row r="43" spans="1:11" ht="18" customHeight="1" x14ac:dyDescent="0.25">
      <c r="A43" s="330"/>
      <c r="B43" s="344" t="str">
        <f>入力用!C33&amp;"　"&amp;入力用!D33</f>
        <v>　</v>
      </c>
      <c r="C43" s="345"/>
      <c r="D43" s="345"/>
      <c r="E43" s="346"/>
      <c r="F43" s="348"/>
      <c r="G43" s="325"/>
      <c r="H43" s="301" t="str">
        <f>"令和"&amp;入力用!$C$2-1&amp;"年度インドア"</f>
        <v>令和4年度インドア</v>
      </c>
      <c r="I43" s="302"/>
      <c r="J43" s="302"/>
      <c r="K43" s="246" t="str">
        <f>"[ "&amp;入力用!J33&amp;" ]"</f>
        <v>[  ]</v>
      </c>
    </row>
    <row r="44" spans="1:11" ht="13.15" thickBot="1" x14ac:dyDescent="0.3"/>
    <row r="45" spans="1:11" x14ac:dyDescent="0.25">
      <c r="A45" s="303" t="s">
        <v>55</v>
      </c>
      <c r="B45" s="304"/>
      <c r="C45" s="304"/>
      <c r="D45" s="304"/>
      <c r="E45" s="304"/>
      <c r="F45" s="305"/>
    </row>
    <row r="46" spans="1:11" ht="11.25" customHeight="1" x14ac:dyDescent="0.25">
      <c r="A46" s="306">
        <f>入力用!C14</f>
        <v>0</v>
      </c>
      <c r="B46" s="307"/>
      <c r="C46" s="307"/>
      <c r="D46" s="307"/>
      <c r="E46" s="307"/>
      <c r="F46" s="308"/>
    </row>
    <row r="47" spans="1:11" ht="11.25" customHeight="1" thickBot="1" x14ac:dyDescent="0.3">
      <c r="A47" s="309"/>
      <c r="B47" s="310"/>
      <c r="C47" s="310"/>
      <c r="D47" s="310"/>
      <c r="E47" s="310"/>
      <c r="F47" s="311"/>
    </row>
  </sheetData>
  <mergeCells count="136">
    <mergeCell ref="H12:J12"/>
    <mergeCell ref="H13:J13"/>
    <mergeCell ref="H14:J14"/>
    <mergeCell ref="H15:J15"/>
    <mergeCell ref="H16:J16"/>
    <mergeCell ref="H17:J17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A28:A31"/>
    <mergeCell ref="D28:E28"/>
    <mergeCell ref="F28:F29"/>
    <mergeCell ref="B29:E29"/>
    <mergeCell ref="B30:C30"/>
    <mergeCell ref="B31:E31"/>
    <mergeCell ref="D30:E30"/>
    <mergeCell ref="F30:F31"/>
    <mergeCell ref="B27:E27"/>
    <mergeCell ref="D26:E26"/>
    <mergeCell ref="F26:F27"/>
    <mergeCell ref="G26:G27"/>
    <mergeCell ref="G24:G25"/>
    <mergeCell ref="B28:C28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B13:E13"/>
    <mergeCell ref="B14:C14"/>
    <mergeCell ref="B15:E15"/>
    <mergeCell ref="D14:E14"/>
    <mergeCell ref="F14:F15"/>
    <mergeCell ref="F12:F13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A3" sqref="A3:I3"/>
    </sheetView>
  </sheetViews>
  <sheetFormatPr defaultRowHeight="12.75" x14ac:dyDescent="0.25"/>
  <sheetData>
    <row r="1" spans="1:9" ht="33" customHeight="1" x14ac:dyDescent="0.25">
      <c r="H1" s="370" t="str">
        <f>IF(入力用!C6="","",入力用!C6)</f>
        <v/>
      </c>
      <c r="I1" s="370"/>
    </row>
    <row r="2" spans="1:9" ht="21" x14ac:dyDescent="0.25">
      <c r="A2" s="371" t="s">
        <v>134</v>
      </c>
      <c r="B2" s="371"/>
      <c r="C2" s="371"/>
      <c r="D2" s="371"/>
      <c r="E2" s="371"/>
      <c r="F2" s="371"/>
      <c r="G2" s="371"/>
      <c r="H2" s="371"/>
      <c r="I2" s="371"/>
    </row>
    <row r="3" spans="1:9" ht="21" x14ac:dyDescent="0.25">
      <c r="A3" s="371" t="s">
        <v>66</v>
      </c>
      <c r="B3" s="371"/>
      <c r="C3" s="371"/>
      <c r="D3" s="371"/>
      <c r="E3" s="371"/>
      <c r="F3" s="371"/>
      <c r="G3" s="371"/>
      <c r="H3" s="371"/>
      <c r="I3" s="371"/>
    </row>
    <row r="4" spans="1:9" ht="27.75" customHeight="1" x14ac:dyDescent="0.25">
      <c r="H4" s="370"/>
      <c r="I4" s="370"/>
    </row>
    <row r="5" spans="1:9" ht="33.75" customHeight="1" x14ac:dyDescent="0.25">
      <c r="A5" s="181" t="s">
        <v>67</v>
      </c>
      <c r="B5" s="372" t="str">
        <f>IF(入力用!C6="","",入力用!C6&amp;"高等学校")</f>
        <v/>
      </c>
      <c r="C5" s="373"/>
      <c r="D5" s="374"/>
      <c r="E5" s="375" t="str">
        <f>入力用!C3</f>
        <v>男子</v>
      </c>
      <c r="F5" s="375"/>
      <c r="G5" s="182"/>
    </row>
    <row r="6" spans="1:9" x14ac:dyDescent="0.25">
      <c r="E6" s="359"/>
      <c r="F6" s="359"/>
      <c r="G6" s="183"/>
    </row>
    <row r="7" spans="1:9" ht="28.5" customHeight="1" x14ac:dyDescent="0.25">
      <c r="E7" s="184"/>
      <c r="F7" s="184"/>
      <c r="G7" s="184"/>
    </row>
    <row r="8" spans="1:9" ht="20.25" customHeight="1" x14ac:dyDescent="0.25">
      <c r="B8" s="360" t="s">
        <v>71</v>
      </c>
      <c r="C8" s="361"/>
      <c r="D8" s="361"/>
      <c r="E8" s="362"/>
      <c r="F8" s="252" t="s">
        <v>109</v>
      </c>
      <c r="G8" s="253"/>
      <c r="H8" s="254"/>
    </row>
    <row r="9" spans="1:9" ht="20.25" customHeight="1" x14ac:dyDescent="0.25">
      <c r="B9" s="363" t="s">
        <v>110</v>
      </c>
      <c r="C9" s="364"/>
      <c r="D9" s="365" t="s">
        <v>68</v>
      </c>
      <c r="E9" s="366"/>
      <c r="F9" s="185" t="s">
        <v>111</v>
      </c>
      <c r="G9" s="186" t="s">
        <v>112</v>
      </c>
      <c r="H9" s="187" t="s">
        <v>113</v>
      </c>
    </row>
    <row r="10" spans="1:9" ht="31.5" customHeight="1" x14ac:dyDescent="0.25">
      <c r="B10" s="367" t="str">
        <f>IF(入力用!J7="","",入力用!J7)</f>
        <v/>
      </c>
      <c r="C10" s="368"/>
      <c r="D10" s="368" t="str">
        <f>IF(入力用!K7="","",入力用!K7)</f>
        <v/>
      </c>
      <c r="E10" s="369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25">
      <c r="B11" s="353" t="str">
        <f>IF(入力用!J8="","",入力用!J8)</f>
        <v/>
      </c>
      <c r="C11" s="354"/>
      <c r="D11" s="354" t="str">
        <f>IF(入力用!K8="","",入力用!K8)</f>
        <v/>
      </c>
      <c r="E11" s="355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25">
      <c r="B12" s="353" t="str">
        <f>IF(入力用!J9="","",入力用!J9)</f>
        <v/>
      </c>
      <c r="C12" s="354"/>
      <c r="D12" s="354" t="str">
        <f>IF(入力用!K9="","",入力用!K9)</f>
        <v/>
      </c>
      <c r="E12" s="355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25">
      <c r="B13" s="356" t="str">
        <f>IF(入力用!J10="","",入力用!J10)</f>
        <v/>
      </c>
      <c r="C13" s="357"/>
      <c r="D13" s="357" t="str">
        <f>IF(入力用!K10="","",入力用!K10)</f>
        <v/>
      </c>
      <c r="E13" s="358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25"/>
    <row r="15" spans="1:9" ht="24.75" customHeight="1" x14ac:dyDescent="0.25">
      <c r="A15" s="192" t="s">
        <v>114</v>
      </c>
      <c r="B15" s="193" t="s">
        <v>115</v>
      </c>
    </row>
    <row r="16" spans="1:9" ht="24.75" customHeight="1" x14ac:dyDescent="0.25">
      <c r="A16" s="192" t="s">
        <v>116</v>
      </c>
      <c r="B16" s="193" t="s">
        <v>117</v>
      </c>
    </row>
    <row r="17" spans="1:10" ht="16.350000000000001" customHeight="1" x14ac:dyDescent="0.25">
      <c r="A17" s="192" t="s">
        <v>118</v>
      </c>
      <c r="B17" s="349" t="s">
        <v>119</v>
      </c>
      <c r="C17" s="349"/>
      <c r="D17" s="349"/>
      <c r="E17" s="349"/>
      <c r="F17" s="349"/>
      <c r="G17" s="349"/>
      <c r="H17" s="349"/>
      <c r="I17" s="349"/>
    </row>
    <row r="18" spans="1:10" ht="16.350000000000001" customHeight="1" x14ac:dyDescent="0.25">
      <c r="A18" s="192"/>
      <c r="B18" s="349"/>
      <c r="C18" s="349"/>
      <c r="D18" s="349"/>
      <c r="E18" s="349"/>
      <c r="F18" s="349"/>
      <c r="G18" s="349"/>
      <c r="H18" s="349"/>
      <c r="I18" s="349"/>
    </row>
    <row r="19" spans="1:10" ht="24.75" customHeight="1" x14ac:dyDescent="0.25">
      <c r="A19" s="192" t="s">
        <v>120</v>
      </c>
      <c r="B19" s="349" t="s">
        <v>121</v>
      </c>
      <c r="C19" s="349"/>
      <c r="D19" s="349"/>
      <c r="E19" s="349"/>
      <c r="F19" s="349"/>
      <c r="G19" s="349"/>
      <c r="H19" s="349"/>
      <c r="I19" s="349"/>
      <c r="J19" s="194"/>
    </row>
    <row r="20" spans="1:10" ht="24.75" customHeight="1" x14ac:dyDescent="0.25">
      <c r="B20" s="349"/>
      <c r="C20" s="349"/>
      <c r="D20" s="349"/>
      <c r="E20" s="349"/>
      <c r="F20" s="349"/>
      <c r="G20" s="349"/>
      <c r="H20" s="349"/>
      <c r="I20" s="349"/>
      <c r="J20" s="194"/>
    </row>
    <row r="21" spans="1:10" ht="62.25" customHeight="1" x14ac:dyDescent="0.25"/>
    <row r="22" spans="1:10" ht="18.75" customHeight="1" x14ac:dyDescent="0.25">
      <c r="B22" s="350" t="s">
        <v>122</v>
      </c>
      <c r="C22" s="350"/>
      <c r="D22" s="350"/>
      <c r="E22" s="350"/>
      <c r="F22" s="350"/>
      <c r="G22" s="350"/>
      <c r="H22" s="350"/>
      <c r="I22" s="350"/>
    </row>
    <row r="23" spans="1:10" ht="18.75" customHeight="1" x14ac:dyDescent="0.25">
      <c r="B23" s="350"/>
      <c r="C23" s="350"/>
      <c r="D23" s="350"/>
      <c r="E23" s="350"/>
      <c r="F23" s="350"/>
      <c r="G23" s="350"/>
      <c r="H23" s="350"/>
      <c r="I23" s="350"/>
    </row>
    <row r="25" spans="1:10" x14ac:dyDescent="0.25">
      <c r="C25" s="195" t="s">
        <v>123</v>
      </c>
      <c r="D25" s="195"/>
      <c r="E25" s="195"/>
    </row>
    <row r="26" spans="1:10" ht="29.25" customHeight="1" x14ac:dyDescent="0.25"/>
    <row r="27" spans="1:10" s="196" customFormat="1" ht="29.25" customHeight="1" x14ac:dyDescent="0.3">
      <c r="B27" s="351" t="str">
        <f>IF(入力用!C6="","",入力用!C6&amp;"高等学校")</f>
        <v/>
      </c>
      <c r="C27" s="351"/>
      <c r="D27" s="351"/>
      <c r="E27" s="197" t="s">
        <v>124</v>
      </c>
      <c r="F27" s="352" t="str">
        <f>IF(入力用!C7="","",入力用!C7)</f>
        <v/>
      </c>
      <c r="G27" s="352"/>
      <c r="H27" s="352"/>
      <c r="I27" s="219" t="s">
        <v>125</v>
      </c>
    </row>
  </sheetData>
  <mergeCells count="24">
    <mergeCell ref="H1:I1"/>
    <mergeCell ref="A2:I2"/>
    <mergeCell ref="A3:I3"/>
    <mergeCell ref="H4:I4"/>
    <mergeCell ref="B5:D5"/>
    <mergeCell ref="E5:F5"/>
    <mergeCell ref="D13:E13"/>
    <mergeCell ref="E6:F6"/>
    <mergeCell ref="B8:E8"/>
    <mergeCell ref="F8:H8"/>
    <mergeCell ref="B9:C9"/>
    <mergeCell ref="D9:E9"/>
    <mergeCell ref="B10:C10"/>
    <mergeCell ref="D10:E10"/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tabSelected="1" workbookViewId="0">
      <selection activeCell="K2" sqref="K2"/>
    </sheetView>
  </sheetViews>
  <sheetFormatPr defaultColWidth="9" defaultRowHeight="12.75" x14ac:dyDescent="0.25"/>
  <cols>
    <col min="1" max="1" width="5.265625" style="5" bestFit="1" customWidth="1"/>
    <col min="2" max="2" width="3.3984375" style="5" bestFit="1" customWidth="1"/>
    <col min="3" max="3" width="3.73046875" style="5" customWidth="1"/>
    <col min="4" max="4" width="7.73046875" style="5" bestFit="1" customWidth="1"/>
    <col min="5" max="5" width="9.59765625" style="5" customWidth="1"/>
    <col min="6" max="6" width="7.46484375" style="5" customWidth="1"/>
    <col min="7" max="7" width="16.46484375" style="5" customWidth="1"/>
    <col min="8" max="8" width="3.59765625" style="5" customWidth="1"/>
    <col min="9" max="9" width="9.46484375" style="5" bestFit="1" customWidth="1"/>
    <col min="10" max="10" width="5.1328125" style="5" bestFit="1" customWidth="1"/>
    <col min="11" max="11" width="21.46484375" style="5" customWidth="1"/>
    <col min="12" max="16384" width="9" style="5"/>
  </cols>
  <sheetData>
    <row r="1" spans="1:11" ht="16.149999999999999" x14ac:dyDescent="0.25">
      <c r="A1" s="334" t="str">
        <f>"令和"&amp;入力用!C2&amp;"年度　近畿高等学校ソフトテニス選手権大会"</f>
        <v>令和5年度　近畿高等学校ソフトテニス選手権大会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24.75" customHeight="1" x14ac:dyDescent="0.25">
      <c r="A2" s="333" t="s">
        <v>39</v>
      </c>
      <c r="B2" s="333"/>
      <c r="C2" s="333"/>
      <c r="D2" s="333"/>
      <c r="E2" s="333"/>
      <c r="F2" s="333"/>
      <c r="G2" s="333"/>
      <c r="H2" s="333"/>
      <c r="I2" s="333"/>
      <c r="J2" s="333"/>
      <c r="K2" s="15" t="str">
        <f>入力用!C3</f>
        <v>男子</v>
      </c>
    </row>
    <row r="3" spans="1:11" ht="21.75" customHeight="1" x14ac:dyDescent="0.25">
      <c r="A3" s="312">
        <f>入力用!C4</f>
        <v>0</v>
      </c>
      <c r="B3" s="313"/>
      <c r="C3" s="313"/>
      <c r="D3" s="314"/>
      <c r="E3" s="331" t="s">
        <v>49</v>
      </c>
      <c r="F3" s="326"/>
      <c r="G3" s="376">
        <f>入力用!C5</f>
        <v>0</v>
      </c>
      <c r="H3" s="377"/>
      <c r="I3" s="24"/>
      <c r="J3" s="337" t="s">
        <v>50</v>
      </c>
      <c r="K3" s="25">
        <f>入力用!C11</f>
        <v>0</v>
      </c>
    </row>
    <row r="4" spans="1:11" ht="21.75" customHeight="1" x14ac:dyDescent="0.25">
      <c r="A4" s="315"/>
      <c r="B4" s="316"/>
      <c r="C4" s="316"/>
      <c r="D4" s="317"/>
      <c r="E4" s="342" t="s">
        <v>40</v>
      </c>
      <c r="F4" s="343"/>
      <c r="G4" s="378">
        <f>入力用!C6</f>
        <v>0</v>
      </c>
      <c r="H4" s="378"/>
      <c r="I4" s="6" t="s">
        <v>17</v>
      </c>
      <c r="J4" s="301"/>
      <c r="K4" s="26">
        <f>入力用!C12</f>
        <v>0</v>
      </c>
    </row>
    <row r="5" spans="1:11" ht="21.75" customHeight="1" x14ac:dyDescent="0.25">
      <c r="A5" s="7" t="s">
        <v>13</v>
      </c>
      <c r="B5" s="8" t="s">
        <v>51</v>
      </c>
      <c r="C5" s="336">
        <f>入力用!C9</f>
        <v>0</v>
      </c>
      <c r="D5" s="318"/>
      <c r="E5" s="318">
        <f>入力用!C10</f>
        <v>0</v>
      </c>
      <c r="F5" s="318"/>
      <c r="G5" s="318"/>
      <c r="H5" s="318"/>
      <c r="I5" s="318"/>
      <c r="J5" s="318"/>
      <c r="K5" s="319"/>
    </row>
    <row r="6" spans="1:11" ht="9.75" customHeight="1" x14ac:dyDescent="0.25"/>
    <row r="7" spans="1:11" ht="18.75" customHeight="1" x14ac:dyDescent="0.25">
      <c r="G7" s="9" t="s">
        <v>36</v>
      </c>
      <c r="H7" s="338" t="str">
        <f>入力用!C7&amp;"　　　印"</f>
        <v>　　　印</v>
      </c>
      <c r="I7" s="338"/>
      <c r="J7" s="338"/>
      <c r="K7" s="338"/>
    </row>
    <row r="8" spans="1:11" ht="15.75" customHeight="1" x14ac:dyDescent="0.25"/>
    <row r="9" spans="1:11" ht="18.75" customHeight="1" x14ac:dyDescent="0.25">
      <c r="G9" s="9" t="s">
        <v>37</v>
      </c>
      <c r="H9" s="338" t="str">
        <f>入力用!C8&amp;"　　　印"</f>
        <v>　　　印</v>
      </c>
      <c r="I9" s="338"/>
      <c r="J9" s="338"/>
      <c r="K9" s="338"/>
    </row>
    <row r="10" spans="1:11" ht="9.75" customHeight="1" x14ac:dyDescent="0.25"/>
    <row r="11" spans="1:11" ht="21" customHeight="1" x14ac:dyDescent="0.25">
      <c r="A11" s="10"/>
      <c r="B11" s="339" t="s">
        <v>34</v>
      </c>
      <c r="C11" s="340"/>
      <c r="D11" s="340"/>
      <c r="E11" s="341"/>
      <c r="F11" s="7" t="s">
        <v>38</v>
      </c>
      <c r="G11" s="7" t="s">
        <v>35</v>
      </c>
      <c r="H11" s="335" t="s">
        <v>133</v>
      </c>
      <c r="I11" s="335"/>
      <c r="J11" s="335"/>
      <c r="K11" s="335"/>
    </row>
    <row r="12" spans="1:11" ht="18" customHeight="1" x14ac:dyDescent="0.25">
      <c r="A12" s="328">
        <v>9</v>
      </c>
      <c r="B12" s="331" t="s">
        <v>52</v>
      </c>
      <c r="C12" s="332"/>
      <c r="D12" s="326" t="str">
        <f>入力用!E34&amp;"　"&amp;入力用!F34</f>
        <v>　</v>
      </c>
      <c r="E12" s="327"/>
      <c r="F12" s="347" t="str">
        <f>入力用!G34&amp;" 年"</f>
        <v xml:space="preserve"> 年</v>
      </c>
      <c r="G12" s="324" t="str">
        <f>IF(入力用!H34="","",入力用!H34)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"&amp;入力用!I34&amp;" ]"</f>
        <v>[  ]</v>
      </c>
    </row>
    <row r="13" spans="1:11" ht="18" customHeight="1" x14ac:dyDescent="0.25">
      <c r="A13" s="329"/>
      <c r="B13" s="344" t="str">
        <f>入力用!C34&amp;"　"&amp;入力用!D34</f>
        <v>　</v>
      </c>
      <c r="C13" s="345"/>
      <c r="D13" s="345"/>
      <c r="E13" s="346"/>
      <c r="F13" s="348"/>
      <c r="G13" s="325"/>
      <c r="H13" s="301" t="str">
        <f>"令和"&amp;入力用!$C$2-1&amp;"年度インドア"</f>
        <v>令和4年度インドア</v>
      </c>
      <c r="I13" s="302"/>
      <c r="J13" s="302"/>
      <c r="K13" s="246" t="str">
        <f>"[ "&amp;入力用!J34&amp;" ]"</f>
        <v>[  ]</v>
      </c>
    </row>
    <row r="14" spans="1:11" ht="18" customHeight="1" x14ac:dyDescent="0.25">
      <c r="A14" s="329"/>
      <c r="B14" s="331" t="s">
        <v>52</v>
      </c>
      <c r="C14" s="332"/>
      <c r="D14" s="326" t="str">
        <f>入力用!E35&amp;"　"&amp;入力用!F35</f>
        <v>　</v>
      </c>
      <c r="E14" s="327"/>
      <c r="F14" s="347" t="str">
        <f>入力用!G35&amp;" 年"</f>
        <v xml:space="preserve"> 年</v>
      </c>
      <c r="G14" s="324" t="str">
        <f>IF(入力用!H35="","",入力用!H35)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"&amp;入力用!I35&amp;" ]"</f>
        <v>[  ]</v>
      </c>
    </row>
    <row r="15" spans="1:11" ht="18" customHeight="1" x14ac:dyDescent="0.25">
      <c r="A15" s="330"/>
      <c r="B15" s="344" t="str">
        <f>入力用!C35&amp;"　"&amp;入力用!D35</f>
        <v>　</v>
      </c>
      <c r="C15" s="345"/>
      <c r="D15" s="345"/>
      <c r="E15" s="346"/>
      <c r="F15" s="348"/>
      <c r="G15" s="325"/>
      <c r="H15" s="301" t="str">
        <f>"令和"&amp;入力用!$C$2-1&amp;"年度インドア"</f>
        <v>令和4年度インドア</v>
      </c>
      <c r="I15" s="302"/>
      <c r="J15" s="302"/>
      <c r="K15" s="246" t="str">
        <f>"[ "&amp;入力用!J35&amp;" ]"</f>
        <v>[  ]</v>
      </c>
    </row>
    <row r="16" spans="1:11" ht="18" customHeight="1" x14ac:dyDescent="0.25">
      <c r="A16" s="328">
        <v>10</v>
      </c>
      <c r="B16" s="331" t="s">
        <v>52</v>
      </c>
      <c r="C16" s="332"/>
      <c r="D16" s="326" t="str">
        <f>入力用!E36&amp;"　"&amp;入力用!F36</f>
        <v>　</v>
      </c>
      <c r="E16" s="327"/>
      <c r="F16" s="347" t="str">
        <f>入力用!G36&amp;" 年"</f>
        <v xml:space="preserve"> 年</v>
      </c>
      <c r="G16" s="324" t="str">
        <f>IF(入力用!H36="","",入力用!H36)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"&amp;入力用!I36&amp;" ]"</f>
        <v>[  ]</v>
      </c>
    </row>
    <row r="17" spans="1:11" ht="18" customHeight="1" x14ac:dyDescent="0.25">
      <c r="A17" s="329"/>
      <c r="B17" s="344" t="str">
        <f>入力用!C36&amp;"　"&amp;入力用!D36</f>
        <v>　</v>
      </c>
      <c r="C17" s="345"/>
      <c r="D17" s="345"/>
      <c r="E17" s="346"/>
      <c r="F17" s="348"/>
      <c r="G17" s="325"/>
      <c r="H17" s="301" t="str">
        <f>"令和"&amp;入力用!$C$2-1&amp;"年度インドア"</f>
        <v>令和4年度インドア</v>
      </c>
      <c r="I17" s="302"/>
      <c r="J17" s="302"/>
      <c r="K17" s="246" t="str">
        <f>"[ "&amp;入力用!J36&amp;" ]"</f>
        <v>[  ]</v>
      </c>
    </row>
    <row r="18" spans="1:11" ht="18" customHeight="1" x14ac:dyDescent="0.25">
      <c r="A18" s="329"/>
      <c r="B18" s="331" t="s">
        <v>52</v>
      </c>
      <c r="C18" s="332"/>
      <c r="D18" s="326" t="str">
        <f>入力用!E37&amp;"　"&amp;入力用!F37</f>
        <v>　</v>
      </c>
      <c r="E18" s="327"/>
      <c r="F18" s="347" t="str">
        <f>入力用!G37&amp;" 年"</f>
        <v xml:space="preserve"> 年</v>
      </c>
      <c r="G18" s="324" t="str">
        <f>IF(入力用!H37="","",入力用!H37)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"&amp;入力用!I37&amp;" ]"</f>
        <v>[  ]</v>
      </c>
    </row>
    <row r="19" spans="1:11" ht="18" customHeight="1" x14ac:dyDescent="0.25">
      <c r="A19" s="330"/>
      <c r="B19" s="344" t="str">
        <f>入力用!C37&amp;"　"&amp;入力用!D37</f>
        <v>　</v>
      </c>
      <c r="C19" s="345"/>
      <c r="D19" s="345"/>
      <c r="E19" s="346"/>
      <c r="F19" s="348"/>
      <c r="G19" s="325"/>
      <c r="H19" s="301" t="str">
        <f>"令和"&amp;入力用!$C$2-1&amp;"年度インドア"</f>
        <v>令和4年度インドア</v>
      </c>
      <c r="I19" s="302"/>
      <c r="J19" s="302"/>
      <c r="K19" s="246" t="str">
        <f>"[ "&amp;入力用!J37&amp;" ]"</f>
        <v>[  ]</v>
      </c>
    </row>
    <row r="20" spans="1:11" ht="18" customHeight="1" x14ac:dyDescent="0.25">
      <c r="A20" s="328">
        <v>11</v>
      </c>
      <c r="B20" s="331" t="s">
        <v>52</v>
      </c>
      <c r="C20" s="332"/>
      <c r="D20" s="326" t="str">
        <f>入力用!E38&amp;"　"&amp;入力用!F38</f>
        <v>　</v>
      </c>
      <c r="E20" s="327"/>
      <c r="F20" s="347" t="str">
        <f>入力用!G38&amp;" 年"</f>
        <v xml:space="preserve"> 年</v>
      </c>
      <c r="G20" s="324" t="str">
        <f>IF(入力用!H38="","",入力用!H38)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"&amp;入力用!I38&amp;" ]"</f>
        <v>[  ]</v>
      </c>
    </row>
    <row r="21" spans="1:11" ht="18" customHeight="1" x14ac:dyDescent="0.25">
      <c r="A21" s="329"/>
      <c r="B21" s="344" t="str">
        <f>入力用!C38&amp;"　"&amp;入力用!D38</f>
        <v>　</v>
      </c>
      <c r="C21" s="345"/>
      <c r="D21" s="345"/>
      <c r="E21" s="346"/>
      <c r="F21" s="348"/>
      <c r="G21" s="325"/>
      <c r="H21" s="301" t="str">
        <f>"令和"&amp;入力用!$C$2-1&amp;"年度インドア"</f>
        <v>令和4年度インドア</v>
      </c>
      <c r="I21" s="302"/>
      <c r="J21" s="302"/>
      <c r="K21" s="246" t="str">
        <f>"[ "&amp;入力用!J38&amp;" ]"</f>
        <v>[  ]</v>
      </c>
    </row>
    <row r="22" spans="1:11" ht="18" customHeight="1" x14ac:dyDescent="0.25">
      <c r="A22" s="329"/>
      <c r="B22" s="331" t="s">
        <v>52</v>
      </c>
      <c r="C22" s="332"/>
      <c r="D22" s="326" t="str">
        <f>入力用!E39&amp;"　"&amp;入力用!F39</f>
        <v>　</v>
      </c>
      <c r="E22" s="327"/>
      <c r="F22" s="347" t="str">
        <f>入力用!G39&amp;" 年"</f>
        <v xml:space="preserve"> 年</v>
      </c>
      <c r="G22" s="324" t="str">
        <f>IF(入力用!H39="","",入力用!H39)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"&amp;入力用!I39&amp;" ]"</f>
        <v>[  ]</v>
      </c>
    </row>
    <row r="23" spans="1:11" ht="18" customHeight="1" x14ac:dyDescent="0.25">
      <c r="A23" s="330"/>
      <c r="B23" s="344" t="str">
        <f>入力用!C39&amp;"　"&amp;入力用!D39</f>
        <v>　</v>
      </c>
      <c r="C23" s="345"/>
      <c r="D23" s="345"/>
      <c r="E23" s="346"/>
      <c r="F23" s="348"/>
      <c r="G23" s="325"/>
      <c r="H23" s="301" t="str">
        <f>"令和"&amp;入力用!$C$2-1&amp;"年度インドア"</f>
        <v>令和4年度インドア</v>
      </c>
      <c r="I23" s="302"/>
      <c r="J23" s="302"/>
      <c r="K23" s="246" t="str">
        <f>"[ "&amp;入力用!J39&amp;" ]"</f>
        <v>[  ]</v>
      </c>
    </row>
    <row r="24" spans="1:11" ht="18" customHeight="1" x14ac:dyDescent="0.25">
      <c r="A24" s="328">
        <v>12</v>
      </c>
      <c r="B24" s="331" t="s">
        <v>52</v>
      </c>
      <c r="C24" s="332"/>
      <c r="D24" s="326" t="str">
        <f>入力用!E40&amp;"　"&amp;入力用!F40</f>
        <v>　</v>
      </c>
      <c r="E24" s="327"/>
      <c r="F24" s="347" t="str">
        <f>入力用!G40&amp;" 年"</f>
        <v xml:space="preserve"> 年</v>
      </c>
      <c r="G24" s="324" t="str">
        <f>IF(入力用!H40="","",入力用!H40)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"&amp;入力用!I40&amp;" ]"</f>
        <v>[  ]</v>
      </c>
    </row>
    <row r="25" spans="1:11" ht="18" customHeight="1" x14ac:dyDescent="0.25">
      <c r="A25" s="329"/>
      <c r="B25" s="344" t="str">
        <f>入力用!C40&amp;"　"&amp;入力用!D40</f>
        <v>　</v>
      </c>
      <c r="C25" s="345"/>
      <c r="D25" s="345"/>
      <c r="E25" s="346"/>
      <c r="F25" s="348"/>
      <c r="G25" s="325"/>
      <c r="H25" s="301" t="str">
        <f>"令和"&amp;入力用!$C$2-1&amp;"年度インドア"</f>
        <v>令和4年度インドア</v>
      </c>
      <c r="I25" s="302"/>
      <c r="J25" s="302"/>
      <c r="K25" s="246" t="str">
        <f>"[ "&amp;入力用!J40&amp;" ]"</f>
        <v>[  ]</v>
      </c>
    </row>
    <row r="26" spans="1:11" ht="18" customHeight="1" x14ac:dyDescent="0.25">
      <c r="A26" s="329"/>
      <c r="B26" s="331" t="s">
        <v>52</v>
      </c>
      <c r="C26" s="332"/>
      <c r="D26" s="326" t="str">
        <f>入力用!E41&amp;"　"&amp;入力用!F41</f>
        <v>　</v>
      </c>
      <c r="E26" s="327"/>
      <c r="F26" s="347" t="str">
        <f>入力用!G41&amp;" 年"</f>
        <v xml:space="preserve"> 年</v>
      </c>
      <c r="G26" s="324" t="str">
        <f>IF(入力用!H41="","",入力用!H41)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"&amp;入力用!I41&amp;" ]"</f>
        <v>[  ]</v>
      </c>
    </row>
    <row r="27" spans="1:11" ht="18" customHeight="1" x14ac:dyDescent="0.25">
      <c r="A27" s="330"/>
      <c r="B27" s="344" t="str">
        <f>入力用!C41&amp;"　"&amp;入力用!D41</f>
        <v>　</v>
      </c>
      <c r="C27" s="345"/>
      <c r="D27" s="345"/>
      <c r="E27" s="346"/>
      <c r="F27" s="348"/>
      <c r="G27" s="325"/>
      <c r="H27" s="301" t="str">
        <f>"令和"&amp;入力用!$C$2-1&amp;"年度インドア"</f>
        <v>令和4年度インドア</v>
      </c>
      <c r="I27" s="302"/>
      <c r="J27" s="302"/>
      <c r="K27" s="246" t="str">
        <f>"[ "&amp;入力用!J41&amp;" ]"</f>
        <v>[  ]</v>
      </c>
    </row>
    <row r="28" spans="1:11" ht="18" customHeight="1" x14ac:dyDescent="0.25">
      <c r="A28" s="328">
        <v>13</v>
      </c>
      <c r="B28" s="331" t="s">
        <v>52</v>
      </c>
      <c r="C28" s="332"/>
      <c r="D28" s="326" t="str">
        <f>入力用!E42&amp;"　"&amp;入力用!F42</f>
        <v>　</v>
      </c>
      <c r="E28" s="327"/>
      <c r="F28" s="347" t="str">
        <f>入力用!G42&amp;" 年"</f>
        <v xml:space="preserve"> 年</v>
      </c>
      <c r="G28" s="324" t="str">
        <f>IF(入力用!H42="","",入力用!H42)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"&amp;入力用!I42&amp;" ]"</f>
        <v>[  ]</v>
      </c>
    </row>
    <row r="29" spans="1:11" ht="18" customHeight="1" x14ac:dyDescent="0.25">
      <c r="A29" s="329"/>
      <c r="B29" s="344" t="str">
        <f>入力用!C42&amp;"　"&amp;入力用!D42</f>
        <v>　</v>
      </c>
      <c r="C29" s="345"/>
      <c r="D29" s="345"/>
      <c r="E29" s="346"/>
      <c r="F29" s="348"/>
      <c r="G29" s="325"/>
      <c r="H29" s="301" t="str">
        <f>"令和"&amp;入力用!$C$2-1&amp;"年度インドア"</f>
        <v>令和4年度インドア</v>
      </c>
      <c r="I29" s="302"/>
      <c r="J29" s="302"/>
      <c r="K29" s="246" t="str">
        <f>"[ "&amp;入力用!J42&amp;" ]"</f>
        <v>[  ]</v>
      </c>
    </row>
    <row r="30" spans="1:11" ht="18" customHeight="1" x14ac:dyDescent="0.25">
      <c r="A30" s="329"/>
      <c r="B30" s="331" t="s">
        <v>52</v>
      </c>
      <c r="C30" s="332"/>
      <c r="D30" s="326" t="str">
        <f>入力用!E43&amp;"　"&amp;入力用!F43</f>
        <v>　</v>
      </c>
      <c r="E30" s="327"/>
      <c r="F30" s="347" t="str">
        <f>入力用!G43&amp;" 年"</f>
        <v xml:space="preserve"> 年</v>
      </c>
      <c r="G30" s="324" t="str">
        <f>IF(入力用!H43="","",入力用!H43)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"&amp;入力用!I43&amp;" ]"</f>
        <v>[  ]</v>
      </c>
    </row>
    <row r="31" spans="1:11" ht="18" customHeight="1" x14ac:dyDescent="0.25">
      <c r="A31" s="330"/>
      <c r="B31" s="344" t="str">
        <f>入力用!C43&amp;"　"&amp;入力用!D43</f>
        <v>　</v>
      </c>
      <c r="C31" s="345"/>
      <c r="D31" s="345"/>
      <c r="E31" s="346"/>
      <c r="F31" s="348"/>
      <c r="G31" s="325"/>
      <c r="H31" s="301" t="str">
        <f>"令和"&amp;入力用!$C$2-1&amp;"年度インドア"</f>
        <v>令和4年度インドア</v>
      </c>
      <c r="I31" s="302"/>
      <c r="J31" s="302"/>
      <c r="K31" s="246" t="str">
        <f>"[ "&amp;入力用!J43&amp;" ]"</f>
        <v>[  ]</v>
      </c>
    </row>
    <row r="32" spans="1:11" ht="18" customHeight="1" x14ac:dyDescent="0.25">
      <c r="A32" s="328">
        <v>14</v>
      </c>
      <c r="B32" s="331" t="s">
        <v>52</v>
      </c>
      <c r="C32" s="332"/>
      <c r="D32" s="326" t="str">
        <f>入力用!E44&amp;"　"&amp;入力用!F44</f>
        <v>　</v>
      </c>
      <c r="E32" s="327"/>
      <c r="F32" s="347" t="str">
        <f>入力用!G44&amp;" 年"</f>
        <v xml:space="preserve"> 年</v>
      </c>
      <c r="G32" s="324" t="str">
        <f>IF(入力用!H44="","",入力用!H44)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"&amp;入力用!I44&amp;" ]"</f>
        <v>[  ]</v>
      </c>
    </row>
    <row r="33" spans="1:11" ht="18" customHeight="1" x14ac:dyDescent="0.25">
      <c r="A33" s="329"/>
      <c r="B33" s="344" t="str">
        <f>入力用!C44&amp;"　"&amp;入力用!D44</f>
        <v>　</v>
      </c>
      <c r="C33" s="345"/>
      <c r="D33" s="345"/>
      <c r="E33" s="346"/>
      <c r="F33" s="348"/>
      <c r="G33" s="325"/>
      <c r="H33" s="301" t="str">
        <f>"令和"&amp;入力用!$C$2-1&amp;"年度インドア"</f>
        <v>令和4年度インドア</v>
      </c>
      <c r="I33" s="302"/>
      <c r="J33" s="302"/>
      <c r="K33" s="246" t="str">
        <f>"[ "&amp;入力用!J44&amp;" ]"</f>
        <v>[  ]</v>
      </c>
    </row>
    <row r="34" spans="1:11" ht="18" customHeight="1" x14ac:dyDescent="0.25">
      <c r="A34" s="329"/>
      <c r="B34" s="331" t="s">
        <v>52</v>
      </c>
      <c r="C34" s="332"/>
      <c r="D34" s="326" t="str">
        <f>入力用!E45&amp;"　"&amp;入力用!F45</f>
        <v>　</v>
      </c>
      <c r="E34" s="327"/>
      <c r="F34" s="347" t="str">
        <f>入力用!G45&amp;" 年"</f>
        <v xml:space="preserve"> 年</v>
      </c>
      <c r="G34" s="324" t="str">
        <f>IF(入力用!H45="","",入力用!H45)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"&amp;入力用!I45&amp;" ]"</f>
        <v>[  ]</v>
      </c>
    </row>
    <row r="35" spans="1:11" ht="18" customHeight="1" x14ac:dyDescent="0.25">
      <c r="A35" s="330"/>
      <c r="B35" s="344" t="str">
        <f>入力用!C45&amp;"　"&amp;入力用!D45</f>
        <v>　</v>
      </c>
      <c r="C35" s="345"/>
      <c r="D35" s="345"/>
      <c r="E35" s="346"/>
      <c r="F35" s="348"/>
      <c r="G35" s="325"/>
      <c r="H35" s="301" t="str">
        <f>"令和"&amp;入力用!$C$2-1&amp;"年度インドア"</f>
        <v>令和4年度インドア</v>
      </c>
      <c r="I35" s="302"/>
      <c r="J35" s="302"/>
      <c r="K35" s="246" t="str">
        <f>"[ "&amp;入力用!J45&amp;" ]"</f>
        <v>[  ]</v>
      </c>
    </row>
    <row r="36" spans="1:11" ht="18" customHeight="1" x14ac:dyDescent="0.25">
      <c r="A36" s="328">
        <v>15</v>
      </c>
      <c r="B36" s="331" t="s">
        <v>52</v>
      </c>
      <c r="C36" s="332"/>
      <c r="D36" s="326" t="str">
        <f>入力用!E46&amp;"　"&amp;入力用!F46</f>
        <v>　</v>
      </c>
      <c r="E36" s="327"/>
      <c r="F36" s="347" t="str">
        <f>入力用!G46&amp;" 年"</f>
        <v xml:space="preserve"> 年</v>
      </c>
      <c r="G36" s="324" t="str">
        <f>IF(入力用!H46="","",入力用!H46)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"&amp;入力用!I46&amp;" ]"</f>
        <v>[  ]</v>
      </c>
    </row>
    <row r="37" spans="1:11" ht="18" customHeight="1" x14ac:dyDescent="0.25">
      <c r="A37" s="329"/>
      <c r="B37" s="344" t="str">
        <f>入力用!C46&amp;"　"&amp;入力用!D46</f>
        <v>　</v>
      </c>
      <c r="C37" s="345"/>
      <c r="D37" s="345"/>
      <c r="E37" s="346"/>
      <c r="F37" s="348"/>
      <c r="G37" s="325"/>
      <c r="H37" s="301" t="str">
        <f>"令和"&amp;入力用!$C$2-1&amp;"年度インドア"</f>
        <v>令和4年度インドア</v>
      </c>
      <c r="I37" s="302"/>
      <c r="J37" s="302"/>
      <c r="K37" s="246" t="str">
        <f>"[ "&amp;入力用!J46&amp;" ]"</f>
        <v>[  ]</v>
      </c>
    </row>
    <row r="38" spans="1:11" ht="18" customHeight="1" x14ac:dyDescent="0.25">
      <c r="A38" s="329"/>
      <c r="B38" s="331" t="s">
        <v>52</v>
      </c>
      <c r="C38" s="332"/>
      <c r="D38" s="326" t="str">
        <f>入力用!E47&amp;"　"&amp;入力用!F47</f>
        <v>　</v>
      </c>
      <c r="E38" s="327"/>
      <c r="F38" s="347" t="str">
        <f>入力用!G47&amp;" 年"</f>
        <v xml:space="preserve"> 年</v>
      </c>
      <c r="G38" s="324" t="str">
        <f>IF(入力用!H47="","",入力用!H47)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"&amp;入力用!I47&amp;" ]"</f>
        <v>[  ]</v>
      </c>
    </row>
    <row r="39" spans="1:11" ht="18" customHeight="1" x14ac:dyDescent="0.25">
      <c r="A39" s="330"/>
      <c r="B39" s="344" t="str">
        <f>入力用!C47&amp;"　"&amp;入力用!D47</f>
        <v>　</v>
      </c>
      <c r="C39" s="345"/>
      <c r="D39" s="345"/>
      <c r="E39" s="346"/>
      <c r="F39" s="348"/>
      <c r="G39" s="325"/>
      <c r="H39" s="301" t="str">
        <f>"令和"&amp;入力用!$C$2-1&amp;"年度インドア"</f>
        <v>令和4年度インドア</v>
      </c>
      <c r="I39" s="302"/>
      <c r="J39" s="302"/>
      <c r="K39" s="246" t="str">
        <f>"[ "&amp;入力用!J47&amp;" ]"</f>
        <v>[  ]</v>
      </c>
    </row>
    <row r="40" spans="1:11" ht="18" customHeight="1" x14ac:dyDescent="0.25">
      <c r="A40" s="328">
        <v>16</v>
      </c>
      <c r="B40" s="331" t="s">
        <v>49</v>
      </c>
      <c r="C40" s="332"/>
      <c r="D40" s="326" t="str">
        <f>入力用!E48&amp;"　"&amp;入力用!F48</f>
        <v>　</v>
      </c>
      <c r="E40" s="327"/>
      <c r="F40" s="347" t="str">
        <f>入力用!G48&amp;" 年"</f>
        <v xml:space="preserve"> 年</v>
      </c>
      <c r="G40" s="324" t="str">
        <f>IF(入力用!H48="","",入力用!H48)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"&amp;入力用!I48&amp;" ]"</f>
        <v>[  ]</v>
      </c>
    </row>
    <row r="41" spans="1:11" ht="18" customHeight="1" x14ac:dyDescent="0.25">
      <c r="A41" s="329"/>
      <c r="B41" s="344" t="str">
        <f>入力用!C48&amp;"　"&amp;入力用!D48</f>
        <v>　</v>
      </c>
      <c r="C41" s="345"/>
      <c r="D41" s="345"/>
      <c r="E41" s="346"/>
      <c r="F41" s="348"/>
      <c r="G41" s="325"/>
      <c r="H41" s="301" t="str">
        <f>"令和"&amp;入力用!$C$2-1&amp;"年度インドア"</f>
        <v>令和4年度インドア</v>
      </c>
      <c r="I41" s="302"/>
      <c r="J41" s="302"/>
      <c r="K41" s="246" t="str">
        <f>"[ "&amp;入力用!J48&amp;" ]"</f>
        <v>[  ]</v>
      </c>
    </row>
    <row r="42" spans="1:11" ht="18" customHeight="1" x14ac:dyDescent="0.25">
      <c r="A42" s="329"/>
      <c r="B42" s="331" t="s">
        <v>49</v>
      </c>
      <c r="C42" s="332"/>
      <c r="D42" s="326" t="str">
        <f>入力用!E49&amp;"　"&amp;入力用!F49</f>
        <v>　</v>
      </c>
      <c r="E42" s="327"/>
      <c r="F42" s="347" t="str">
        <f>入力用!G49&amp;" 年"</f>
        <v xml:space="preserve"> 年</v>
      </c>
      <c r="G42" s="324" t="str">
        <f>IF(入力用!H49="","",入力用!H49)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"&amp;入力用!I49&amp;" ]"</f>
        <v>[  ]</v>
      </c>
    </row>
    <row r="43" spans="1:11" ht="18" customHeight="1" x14ac:dyDescent="0.25">
      <c r="A43" s="330"/>
      <c r="B43" s="344" t="str">
        <f>入力用!C49&amp;"　"&amp;入力用!D49</f>
        <v>　</v>
      </c>
      <c r="C43" s="345"/>
      <c r="D43" s="345"/>
      <c r="E43" s="346"/>
      <c r="F43" s="348"/>
      <c r="G43" s="325"/>
      <c r="H43" s="301" t="str">
        <f>"令和"&amp;入力用!$C$2-1&amp;"年度インドア"</f>
        <v>令和4年度インドア</v>
      </c>
      <c r="I43" s="302"/>
      <c r="J43" s="302"/>
      <c r="K43" s="246" t="str">
        <f>"[ "&amp;入力用!J49&amp;" ]"</f>
        <v>[  ]</v>
      </c>
    </row>
    <row r="44" spans="1:11" ht="13.15" thickBot="1" x14ac:dyDescent="0.3"/>
    <row r="45" spans="1:11" x14ac:dyDescent="0.25">
      <c r="A45" s="303" t="s">
        <v>55</v>
      </c>
      <c r="B45" s="304"/>
      <c r="C45" s="304"/>
      <c r="D45" s="304"/>
      <c r="E45" s="304"/>
      <c r="F45" s="305"/>
    </row>
    <row r="46" spans="1:11" ht="11.25" customHeight="1" x14ac:dyDescent="0.25">
      <c r="A46" s="306">
        <f>入力用!C14</f>
        <v>0</v>
      </c>
      <c r="B46" s="307"/>
      <c r="C46" s="307"/>
      <c r="D46" s="307"/>
      <c r="E46" s="307"/>
      <c r="F46" s="308"/>
    </row>
    <row r="47" spans="1:11" ht="11.25" customHeight="1" thickBot="1" x14ac:dyDescent="0.3">
      <c r="A47" s="309"/>
      <c r="B47" s="310"/>
      <c r="C47" s="310"/>
      <c r="D47" s="310"/>
      <c r="E47" s="310"/>
      <c r="F47" s="311"/>
    </row>
  </sheetData>
  <mergeCells count="136"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7:E37"/>
    <mergeCell ref="B38:C38"/>
    <mergeCell ref="B39:E39"/>
    <mergeCell ref="B35:E35"/>
    <mergeCell ref="D34:E34"/>
    <mergeCell ref="F34:F35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H12:J12"/>
    <mergeCell ref="H13:J13"/>
    <mergeCell ref="H14:J14"/>
    <mergeCell ref="H15:J15"/>
    <mergeCell ref="H16:J16"/>
    <mergeCell ref="H17:J17"/>
    <mergeCell ref="H22:J22"/>
    <mergeCell ref="H23:J23"/>
    <mergeCell ref="H24:J24"/>
    <mergeCell ref="H25:J25"/>
    <mergeCell ref="H26:J26"/>
    <mergeCell ref="H27:J27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zoomScale="70" zoomScaleNormal="70" workbookViewId="0">
      <selection activeCell="AE9" sqref="AE9:AJ16"/>
    </sheetView>
  </sheetViews>
  <sheetFormatPr defaultColWidth="9" defaultRowHeight="12.75" x14ac:dyDescent="0.25"/>
  <cols>
    <col min="1" max="1" width="9.73046875" style="173" customWidth="1"/>
    <col min="2" max="2" width="7.1328125" style="77" bestFit="1" customWidth="1"/>
    <col min="3" max="3" width="3.86328125" style="174" customWidth="1"/>
    <col min="4" max="4" width="12.3984375" style="77" bestFit="1" customWidth="1"/>
    <col min="5" max="5" width="12.59765625" style="77" customWidth="1"/>
    <col min="6" max="6" width="3.86328125" style="47" customWidth="1"/>
    <col min="7" max="7" width="15.59765625" style="175" customWidth="1"/>
    <col min="8" max="8" width="2.3984375" style="47" bestFit="1" customWidth="1"/>
    <col min="9" max="9" width="16.73046875" style="77" bestFit="1" customWidth="1"/>
    <col min="10" max="10" width="12.3984375" style="77" customWidth="1"/>
    <col min="11" max="11" width="3.86328125" style="47" customWidth="1"/>
    <col min="12" max="12" width="15.3984375" style="47" customWidth="1"/>
    <col min="13" max="13" width="7.1328125" style="77" bestFit="1" customWidth="1"/>
    <col min="14" max="14" width="2.3984375" style="47" bestFit="1" customWidth="1"/>
    <col min="15" max="15" width="12.1328125" style="77" bestFit="1" customWidth="1"/>
    <col min="16" max="16" width="12.3984375" style="176" customWidth="1"/>
    <col min="17" max="24" width="6.73046875" style="77" customWidth="1"/>
    <col min="25" max="25" width="8" style="77" hidden="1" customWidth="1"/>
    <col min="26" max="27" width="6" style="77" hidden="1" customWidth="1"/>
    <col min="28" max="28" width="5.265625" style="77" hidden="1" customWidth="1"/>
    <col min="29" max="29" width="5.8632812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25">
      <c r="A1" s="382" t="s">
        <v>3</v>
      </c>
      <c r="B1" s="384" t="s">
        <v>76</v>
      </c>
      <c r="C1" s="385" t="s">
        <v>77</v>
      </c>
      <c r="D1" s="387" t="s">
        <v>78</v>
      </c>
      <c r="E1" s="388"/>
      <c r="F1" s="388"/>
      <c r="G1" s="388"/>
      <c r="H1" s="388"/>
      <c r="I1" s="388"/>
      <c r="J1" s="388"/>
      <c r="K1" s="388"/>
      <c r="L1" s="389"/>
      <c r="M1" s="390" t="s">
        <v>79</v>
      </c>
      <c r="N1" s="391"/>
      <c r="O1" s="391"/>
      <c r="P1" s="392" t="s">
        <v>80</v>
      </c>
      <c r="Q1" s="394">
        <f ca="1">TODAY()-365</f>
        <v>44719</v>
      </c>
      <c r="R1" s="394"/>
      <c r="S1" s="394"/>
      <c r="T1" s="394"/>
      <c r="U1" s="395">
        <f ca="1">TODAY()-365</f>
        <v>44719</v>
      </c>
      <c r="V1" s="396"/>
      <c r="W1" s="396"/>
      <c r="X1" s="397"/>
      <c r="Y1" s="398">
        <f ca="1">TODAY()</f>
        <v>45084</v>
      </c>
      <c r="Z1" s="399"/>
      <c r="AA1" s="400"/>
      <c r="AB1" s="379" t="s">
        <v>81</v>
      </c>
      <c r="AC1" s="380" t="s">
        <v>82</v>
      </c>
      <c r="AE1" s="381" t="s">
        <v>83</v>
      </c>
      <c r="AF1" s="381"/>
      <c r="AG1" s="381"/>
      <c r="AH1" s="381"/>
      <c r="AI1" s="381"/>
      <c r="AJ1" s="220"/>
    </row>
    <row r="2" spans="1:36" s="47" customFormat="1" ht="25.9" thickBot="1" x14ac:dyDescent="0.3">
      <c r="A2" s="383"/>
      <c r="B2" s="384"/>
      <c r="C2" s="386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90"/>
      <c r="N2" s="391"/>
      <c r="O2" s="391"/>
      <c r="P2" s="393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379"/>
      <c r="AC2" s="380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3.15" thickTop="1" x14ac:dyDescent="0.2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2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8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2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3.15" thickBot="1" x14ac:dyDescent="0.3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3.15" thickTop="1" x14ac:dyDescent="0.2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2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2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2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2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2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2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2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2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2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2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2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 t="shared" si="3"/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25">
      <c r="D91" s="177" t="s">
        <v>3</v>
      </c>
    </row>
    <row r="92" spans="1:4" x14ac:dyDescent="0.25">
      <c r="A92" s="173" t="s">
        <v>25</v>
      </c>
      <c r="B92" s="173" t="s">
        <v>25</v>
      </c>
      <c r="D92" s="77" t="s">
        <v>75</v>
      </c>
    </row>
    <row r="93" spans="1:4" x14ac:dyDescent="0.25">
      <c r="A93" s="173" t="s">
        <v>26</v>
      </c>
      <c r="B93" s="173" t="s">
        <v>26</v>
      </c>
      <c r="D93" s="77" t="s">
        <v>97</v>
      </c>
    </row>
    <row r="94" spans="1:4" x14ac:dyDescent="0.25">
      <c r="A94" s="173" t="s">
        <v>27</v>
      </c>
      <c r="B94" s="173" t="s">
        <v>94</v>
      </c>
      <c r="D94" s="77" t="s">
        <v>98</v>
      </c>
    </row>
    <row r="95" spans="1:4" x14ac:dyDescent="0.25">
      <c r="A95" s="173" t="s">
        <v>28</v>
      </c>
      <c r="B95" s="173" t="s">
        <v>95</v>
      </c>
      <c r="D95" s="77" t="s">
        <v>99</v>
      </c>
    </row>
    <row r="96" spans="1:4" x14ac:dyDescent="0.25">
      <c r="A96" s="173" t="s">
        <v>29</v>
      </c>
      <c r="B96" s="173" t="s">
        <v>28</v>
      </c>
      <c r="D96" s="77" t="s">
        <v>100</v>
      </c>
    </row>
    <row r="97" spans="1:4" x14ac:dyDescent="0.25">
      <c r="A97" s="173" t="s">
        <v>30</v>
      </c>
      <c r="B97" s="77" t="s">
        <v>101</v>
      </c>
      <c r="D97" s="77" t="s">
        <v>102</v>
      </c>
    </row>
    <row r="98" spans="1:4" x14ac:dyDescent="0.25">
      <c r="A98" s="173" t="s">
        <v>103</v>
      </c>
      <c r="D98" s="77" t="s">
        <v>104</v>
      </c>
    </row>
  </sheetData>
  <mergeCells count="12">
    <mergeCell ref="U1:X1"/>
    <mergeCell ref="Y1:AA1"/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迫田慎</cp:lastModifiedBy>
  <cp:lastPrinted>2022-05-21T11:16:21Z</cp:lastPrinted>
  <dcterms:created xsi:type="dcterms:W3CDTF">2008-10-02T08:04:23Z</dcterms:created>
  <dcterms:modified xsi:type="dcterms:W3CDTF">2023-06-07T11:31:28Z</dcterms:modified>
</cp:coreProperties>
</file>